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270" activeTab="0"/>
  </bookViews>
  <sheets>
    <sheet name="RESUMEN POR AÑOS Y MESES 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<sst xmlns="http://schemas.openxmlformats.org/spreadsheetml/2006/main" count="461" uniqueCount="42">
  <si>
    <t>200301: Mezcla de residuos municipales ( Toneladas)</t>
  </si>
  <si>
    <t>Año</t>
  </si>
  <si>
    <t>Nº Habitantes</t>
  </si>
  <si>
    <t>200307: Enseres de recogida domiciliaria (Toneladas)</t>
  </si>
  <si>
    <t>A. RESIDUOS RECOGIDOS NO SELECTIVAMENTE: POR TIPO DE RESIDUOS Y MES</t>
  </si>
  <si>
    <t>170904: Residuos mezclados de construcción y demolición (Toneladas)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</si>
  <si>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</si>
  <si>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</si>
  <si>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</si>
  <si>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</si>
  <si>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</si>
  <si>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</si>
  <si>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</si>
  <si>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</si>
  <si>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</si>
  <si>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</si>
  <si>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</si>
  <si>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</si>
  <si>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(Toneladas)</t>
  </si>
  <si>
    <t>Diferencia interanual</t>
  </si>
  <si>
    <t>Incremento interanual (%)</t>
  </si>
  <si>
    <t>Media Mensual (Tn/mes)</t>
  </si>
  <si>
    <t>kg por habitante y año</t>
  </si>
  <si>
    <t>200201: Residuos biodegradables de parques y jardines (Toneladas)</t>
  </si>
  <si>
    <t>200303: Residuos de Limpieza Viaria (Toneladas)</t>
  </si>
  <si>
    <t>200399: Residuos no especificados en otras categorías (Toneladas)</t>
  </si>
  <si>
    <t>B. RESIDUOS RECOGIDOS SELECTIVAMENTE: POR TIPO DE RESIDUOS Y MES</t>
  </si>
  <si>
    <t>Papel y Cartón (Contenedor 3.000 l) (kilogramos)</t>
  </si>
  <si>
    <t>Total (Kilogramos)</t>
  </si>
  <si>
    <t>Media Mensual (kg/mes)</t>
  </si>
  <si>
    <t>Papel y Cartón (Puerta a Puerta) (kilogramos)</t>
  </si>
  <si>
    <t>Envases Ligeros (Contenedor 3.000 l) (kilogramos)</t>
  </si>
  <si>
    <t>Envases Vidrio (kilogramos)</t>
  </si>
  <si>
    <t>ND</t>
  </si>
  <si>
    <t>Ropa (kilogramos)</t>
  </si>
  <si>
    <t>Nº Habitantes(*)</t>
  </si>
  <si>
    <t>(*) No incluye a La Victoria de Acentejo</t>
  </si>
  <si>
    <t>Aceite (litros)</t>
  </si>
  <si>
    <t>Total (Litros)</t>
  </si>
  <si>
    <t>Litros por habitante y año</t>
  </si>
  <si>
    <t>ND. No datos</t>
  </si>
  <si>
    <t>DATOS Y ESTADÍSTICAS POR MES, AÑO Y TIPO DE RESIDUO RECOGIDO POR LA MANCOMUNIDAD DEL NORDESTE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</si>
</sst>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  <numFmt numFmtId="166" formatCode="0.000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6"/>
      <color indexed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6"/>
      <color rgb="FFFFFFF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1" fontId="5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8" fillId="34" borderId="10" xfId="0" applyNumberFormat="1" applyFont="1" applyFill="1" applyBorder="1" applyAlignment="1">
      <alignment wrapText="1"/>
    </xf>
    <xf numFmtId="4" fontId="8" fillId="34" borderId="10" xfId="0" applyNumberFormat="1" applyFont="1" applyFill="1" applyBorder="1" applyAlignment="1">
      <alignment horizontal="center" wrapText="1"/>
    </xf>
    <xf numFmtId="1" fontId="8" fillId="34" borderId="10" xfId="0" applyNumberFormat="1" applyFont="1" applyFill="1" applyBorder="1" applyAlignment="1">
      <alignment horizontal="center" wrapText="1"/>
    </xf>
    <xf numFmtId="1" fontId="6" fillId="35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47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" fontId="47" fillId="0" borderId="0" xfId="0" applyNumberFormat="1" applyFont="1" applyAlignment="1">
      <alignment horizontal="right" wrapText="1"/>
    </xf>
    <xf numFmtId="1" fontId="8" fillId="35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1" fontId="8" fillId="35" borderId="10" xfId="0" applyNumberFormat="1" applyFont="1" applyFill="1" applyBorder="1" applyAlignment="1">
      <alignment horizontal="left" wrapText="1"/>
    </xf>
    <xf numFmtId="4" fontId="6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1" fontId="8" fillId="34" borderId="11" xfId="0" applyNumberFormat="1" applyFont="1" applyFill="1" applyBorder="1" applyAlignment="1">
      <alignment wrapText="1"/>
    </xf>
    <xf numFmtId="4" fontId="8" fillId="34" borderId="11" xfId="0" applyNumberFormat="1" applyFont="1" applyFill="1" applyBorder="1" applyAlignment="1">
      <alignment horizontal="center" wrapText="1"/>
    </xf>
    <xf numFmtId="4" fontId="8" fillId="34" borderId="0" xfId="0" applyNumberFormat="1" applyFont="1" applyFill="1" applyBorder="1" applyAlignment="1">
      <alignment horizontal="center" wrapText="1"/>
    </xf>
    <xf numFmtId="1" fontId="8" fillId="34" borderId="11" xfId="0" applyNumberFormat="1" applyFont="1" applyFill="1" applyBorder="1" applyAlignment="1">
      <alignment horizontal="center" wrapText="1"/>
    </xf>
    <xf numFmtId="1" fontId="8" fillId="35" borderId="12" xfId="0" applyNumberFormat="1" applyFont="1" applyFill="1" applyBorder="1" applyAlignment="1">
      <alignment horizontal="left"/>
    </xf>
    <xf numFmtId="4" fontId="6" fillId="0" borderId="12" xfId="0" applyNumberFormat="1" applyFont="1" applyBorder="1" applyAlignment="1">
      <alignment horizontal="center"/>
    </xf>
    <xf numFmtId="4" fontId="47" fillId="0" borderId="12" xfId="0" applyNumberFormat="1" applyFont="1" applyBorder="1" applyAlignment="1">
      <alignment horizontal="center" wrapText="1"/>
    </xf>
    <xf numFmtId="4" fontId="8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1" fontId="8" fillId="36" borderId="10" xfId="0" applyNumberFormat="1" applyFont="1" applyFill="1" applyBorder="1" applyAlignment="1">
      <alignment wrapText="1"/>
    </xf>
    <xf numFmtId="4" fontId="8" fillId="36" borderId="10" xfId="0" applyNumberFormat="1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165" fontId="6" fillId="0" borderId="10" xfId="0" applyNumberFormat="1" applyFont="1" applyBorder="1" applyAlignment="1">
      <alignment horizontal="center" wrapText="1"/>
    </xf>
    <xf numFmtId="3" fontId="6" fillId="0" borderId="13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165" fontId="8" fillId="0" borderId="10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166" fontId="8" fillId="0" borderId="10" xfId="0" applyNumberFormat="1" applyFont="1" applyBorder="1" applyAlignment="1">
      <alignment horizontal="center"/>
    </xf>
    <xf numFmtId="1" fontId="8" fillId="35" borderId="12" xfId="0" applyNumberFormat="1" applyFont="1" applyFill="1" applyBorder="1" applyAlignment="1">
      <alignment horizontal="left"/>
    </xf>
    <xf numFmtId="4" fontId="6" fillId="0" borderId="12" xfId="0" applyNumberFormat="1" applyFont="1" applyBorder="1" applyAlignment="1">
      <alignment/>
    </xf>
    <xf numFmtId="1" fontId="8" fillId="35" borderId="14" xfId="0" applyNumberFormat="1" applyFont="1" applyFill="1" applyBorder="1" applyAlignment="1">
      <alignment horizontal="left"/>
    </xf>
    <xf numFmtId="4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1" fontId="6" fillId="35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6" fillId="35" borderId="14" xfId="0" applyNumberFormat="1" applyFont="1" applyFill="1" applyBorder="1" applyAlignment="1">
      <alignment horizontal="left"/>
    </xf>
    <xf numFmtId="4" fontId="47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8" fillId="35" borderId="12" xfId="0" applyNumberFormat="1" applyFont="1" applyFill="1" applyBorder="1" applyAlignment="1">
      <alignment horizontal="left" wrapText="1"/>
    </xf>
    <xf numFmtId="4" fontId="6" fillId="0" borderId="12" xfId="0" applyNumberFormat="1" applyFont="1" applyBorder="1" applyAlignment="1">
      <alignment horizontal="center" wrapText="1"/>
    </xf>
    <xf numFmtId="1" fontId="8" fillId="35" borderId="14" xfId="0" applyNumberFormat="1" applyFont="1" applyFill="1" applyBorder="1" applyAlignment="1">
      <alignment horizontal="left" wrapText="1"/>
    </xf>
    <xf numFmtId="4" fontId="6" fillId="0" borderId="14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 wrapText="1"/>
    </xf>
    <xf numFmtId="164" fontId="8" fillId="0" borderId="12" xfId="0" applyNumberFormat="1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 wrapText="1"/>
    </xf>
    <xf numFmtId="165" fontId="6" fillId="0" borderId="14" xfId="0" applyNumberFormat="1" applyFon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/>
    </xf>
    <xf numFmtId="165" fontId="8" fillId="0" borderId="12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 wrapText="1"/>
    </xf>
    <xf numFmtId="166" fontId="8" fillId="0" borderId="14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 wrapText="1"/>
    </xf>
    <xf numFmtId="165" fontId="6" fillId="0" borderId="18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 wrapText="1"/>
    </xf>
    <xf numFmtId="164" fontId="6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 wrapText="1"/>
    </xf>
    <xf numFmtId="164" fontId="6" fillId="0" borderId="14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" fontId="8" fillId="35" borderId="21" xfId="0" applyNumberFormat="1" applyFont="1" applyFill="1" applyBorder="1" applyAlignment="1">
      <alignment horizontal="left"/>
    </xf>
    <xf numFmtId="3" fontId="8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166" fontId="8" fillId="0" borderId="21" xfId="0" applyNumberFormat="1" applyFont="1" applyBorder="1" applyAlignment="1">
      <alignment horizontal="center"/>
    </xf>
    <xf numFmtId="2" fontId="48" fillId="37" borderId="13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" fontId="48" fillId="38" borderId="13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1" fontId="49" fillId="39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40" borderId="26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8" fillId="38" borderId="13" xfId="0" applyFont="1" applyFill="1" applyBorder="1" applyAlignment="1">
      <alignment horizontal="center" wrapText="1"/>
    </xf>
    <xf numFmtId="1" fontId="48" fillId="38" borderId="0" xfId="0" applyNumberFormat="1" applyFont="1" applyFill="1" applyBorder="1" applyAlignment="1">
      <alignment horizontal="center"/>
    </xf>
    <xf numFmtId="2" fontId="48" fillId="38" borderId="13" xfId="0" applyNumberFormat="1" applyFont="1" applyFill="1" applyBorder="1" applyAlignment="1">
      <alignment horizontal="center" wrapText="1"/>
    </xf>
    <xf numFmtId="2" fontId="48" fillId="38" borderId="13" xfId="0" applyNumberFormat="1" applyFont="1" applyFill="1" applyBorder="1" applyAlignment="1">
      <alignment horizontal="center"/>
    </xf>
    <xf numFmtId="1" fontId="49" fillId="41" borderId="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Evolución de la cantidad en toneladas de chatarra y enseres domésticos recogidos por la Mancomunidad del Nordeste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cat>
            <c:numRef>
              <c:f>'RESUMEN POR AÑOS Y MESES '!$A$64:$A$71</c:f>
              <c:numCache/>
            </c:numRef>
          </c:cat>
          <c:val>
            <c:numRef>
              <c:f>'RESUMEN POR AÑOS Y MESES '!$N$64:$N$71</c:f>
              <c:numCache/>
            </c:numRef>
          </c:val>
        </c:ser>
        <c:axId val="50394625"/>
        <c:axId val="50898442"/>
      </c:barChart>
      <c:catAx>
        <c:axId val="50394625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0898442"/>
        <c:crosses val="autoZero"/>
        <c:auto val="1"/>
        <c:lblOffset val="100"/>
        <c:tickLblSkip val="1"/>
        <c:noMultiLvlLbl val="0"/>
      </c:catAx>
      <c:valAx>
        <c:axId val="50898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Toneladas (Tm)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50394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Evolución de la cantidad en toneladas de Residuos Sólidos Urbanos recogidos no selectivamente por la Mancomunidad del Nordeste (Fuente: Cabildo)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cat>
            <c:numRef>
              <c:f>'RESUMEN POR AÑOS Y MESES '!$A$33:$A$40</c:f>
              <c:numCache/>
            </c:numRef>
          </c:cat>
          <c:val>
            <c:numRef>
              <c:f>'RESUMEN POR AÑOS Y MESES '!$N$33:$N$40</c:f>
              <c:numCache/>
            </c:numRef>
          </c:val>
        </c:ser>
        <c:axId val="55432795"/>
        <c:axId val="29133108"/>
      </c:barChart>
      <c:catAx>
        <c:axId val="55432795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9133108"/>
        <c:crosses val="autoZero"/>
        <c:auto val="1"/>
        <c:lblOffset val="100"/>
        <c:tickLblSkip val="1"/>
        <c:noMultiLvlLbl val="0"/>
      </c:catAx>
      <c:valAx>
        <c:axId val="29133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Toneladas (Tm)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55432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0000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Evolución de la cantidad en kilogramos por habitante y año de chatarra y enseres domésticos recogidos por la Mancomunidad del Nordeste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cat>
            <c:numRef>
              <c:f>'RESUMEN POR AÑOS Y MESES '!$A$64:$A$71</c:f>
              <c:numCache/>
            </c:numRef>
          </c:cat>
          <c:val>
            <c:numRef>
              <c:f>'RESUMEN POR AÑOS Y MESES '!$S$64:$S$71</c:f>
              <c:numCache/>
            </c:numRef>
          </c:val>
        </c:ser>
        <c:axId val="60871381"/>
        <c:axId val="10971518"/>
      </c:barChart>
      <c:catAx>
        <c:axId val="60871381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0971518"/>
        <c:crosses val="autoZero"/>
        <c:auto val="1"/>
        <c:lblOffset val="100"/>
        <c:tickLblSkip val="1"/>
        <c:noMultiLvlLbl val="0"/>
      </c:catAx>
      <c:valAx>
        <c:axId val="10971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Kilogramos por habitante y año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608713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Evolución de la cantidad de kgs por habitante y año de Residuos Sólidos Urbanos recogidos no selectivamente por la Mancomunidad del Nordeste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1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2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6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7"/>
            <c:invertIfNegative val="1"/>
            <c:spPr>
              <a:solidFill>
                <a:srgbClr val="000000"/>
              </a:solidFill>
              <a:ln w="3175">
                <a:noFill/>
              </a:ln>
            </c:spPr>
          </c:dPt>
          <c:cat>
            <c:numRef>
              <c:f>'RESUMEN POR AÑOS Y MESES '!$A$33:$A$40</c:f>
              <c:numCache/>
            </c:numRef>
          </c:cat>
          <c:val>
            <c:numRef>
              <c:f>'RESUMEN POR AÑOS Y MESES '!$S$33:$S$40</c:f>
              <c:numCache/>
            </c:numRef>
          </c:val>
        </c:ser>
        <c:axId val="31634799"/>
        <c:axId val="16277736"/>
      </c:barChart>
      <c:catAx>
        <c:axId val="31634799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6277736"/>
        <c:crosses val="autoZero"/>
        <c:auto val="1"/>
        <c:lblOffset val="100"/>
        <c:tickLblSkip val="1"/>
        <c:noMultiLvlLbl val="0"/>
      </c:catAx>
      <c:valAx>
        <c:axId val="16277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Kilogramos por habitante y año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31634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Evolución mensual años 2008 y 2009 en toneladas de chatarra y enseres domésticos recogidos por la Mancomunidad del Nordeste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1"/>
        <c:ser>
          <c:idx val="0"/>
          <c:order val="0"/>
          <c:tx>
            <c:strRef>
              <c:f>'RESUMEN POR AÑOS Y MESES '!$A$68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'RESUMEN POR AÑOS Y MESES '!$B$63:$M$63</c:f>
              <c:strCache/>
            </c:strRef>
          </c:cat>
          <c:val>
            <c:numRef>
              <c:f>'RESUMEN POR AÑOS Y MESES '!$B$68:$M$68</c:f>
              <c:numCache/>
            </c:numRef>
          </c:val>
          <c:smooth val="0"/>
        </c:ser>
        <c:ser>
          <c:idx val="1"/>
          <c:order val="1"/>
          <c:tx>
            <c:strRef>
              <c:f>'RESUMEN POR AÑOS Y MESES '!$A$69</c:f>
              <c:strCache>
                <c:ptCount val="1"/>
                <c:pt idx="0">
                  <c:v>2009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'RESUMEN POR AÑOS Y MESES '!$B$63:$M$63</c:f>
              <c:strCache/>
            </c:strRef>
          </c:cat>
          <c:val>
            <c:numRef>
              <c:f>'RESUMEN POR AÑOS Y MESES '!$B$69:$M$69</c:f>
              <c:numCache/>
            </c:numRef>
          </c:val>
          <c:smooth val="0"/>
        </c:ser>
        <c:marker val="1"/>
        <c:axId val="12281897"/>
        <c:axId val="43428210"/>
      </c:lineChart>
      <c:catAx>
        <c:axId val="12281897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28210"/>
        <c:crosses val="autoZero"/>
        <c:auto val="1"/>
        <c:lblOffset val="100"/>
        <c:tickLblSkip val="2"/>
        <c:noMultiLvlLbl val="0"/>
      </c:catAx>
      <c:valAx>
        <c:axId val="43428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Toneladas (Tm)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2281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Evolución mensual  años 2008 y 2009 en toneladas de Residuos Sólidos Urbanos recogidos no selectivamente por la Mancomunidad del Nordeste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1"/>
        <c:ser>
          <c:idx val="0"/>
          <c:order val="0"/>
          <c:tx>
            <c:strRef>
              <c:f>'RESUMEN POR AÑOS Y MESES '!$A$37</c:f>
              <c:strCache>
                <c:ptCount val="1"/>
                <c:pt idx="0">
                  <c:v>2008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'RESUMEN POR AÑOS Y MESES '!$B$32:$M$32</c:f>
              <c:strCache/>
            </c:strRef>
          </c:cat>
          <c:val>
            <c:numRef>
              <c:f>'RESUMEN POR AÑOS Y MESES '!$B$37:$M$37</c:f>
              <c:numCache/>
            </c:numRef>
          </c:val>
          <c:smooth val="0"/>
        </c:ser>
        <c:ser>
          <c:idx val="1"/>
          <c:order val="1"/>
          <c:tx>
            <c:strRef>
              <c:f>'RESUMEN POR AÑOS Y MESES '!$A$38</c:f>
              <c:strCache>
                <c:ptCount val="1"/>
                <c:pt idx="0">
                  <c:v>2009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'RESUMEN POR AÑOS Y MESES '!$B$32:$M$32</c:f>
              <c:strCache/>
            </c:strRef>
          </c:cat>
          <c:val>
            <c:numRef>
              <c:f>'RESUMEN POR AÑOS Y MESES '!$B$38:$M$38</c:f>
              <c:numCache/>
            </c:numRef>
          </c:val>
          <c:smooth val="0"/>
        </c:ser>
        <c:marker val="1"/>
        <c:axId val="55309571"/>
        <c:axId val="28024092"/>
      </c:lineChart>
      <c:catAx>
        <c:axId val="55309571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24092"/>
        <c:crosses val="autoZero"/>
        <c:auto val="1"/>
        <c:lblOffset val="100"/>
        <c:tickLblSkip val="2"/>
        <c:noMultiLvlLbl val="0"/>
      </c:catAx>
      <c:valAx>
        <c:axId val="28024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Toneladas (Tm)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553095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93</xdr:row>
      <xdr:rowOff>0</xdr:rowOff>
    </xdr:from>
    <xdr:ext cx="4352925" cy="0"/>
    <xdr:graphicFrame>
      <xdr:nvGraphicFramePr>
        <xdr:cNvPr id="1" name="Chart 1" descr="Chart 0"/>
        <xdr:cNvGraphicFramePr/>
      </xdr:nvGraphicFramePr>
      <xdr:xfrm>
        <a:off x="66675" y="16735425"/>
        <a:ext cx="4352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oneCellAnchor>
    <xdr:from>
      <xdr:col>0</xdr:col>
      <xdr:colOff>66675</xdr:colOff>
      <xdr:row>93</xdr:row>
      <xdr:rowOff>0</xdr:rowOff>
    </xdr:from>
    <xdr:ext cx="4343400" cy="0"/>
    <xdr:graphicFrame>
      <xdr:nvGraphicFramePr>
        <xdr:cNvPr id="2" name="Chart 2" descr="Chart 1"/>
        <xdr:cNvGraphicFramePr/>
      </xdr:nvGraphicFramePr>
      <xdr:xfrm>
        <a:off x="66675" y="16735425"/>
        <a:ext cx="434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oneCellAnchor>
  <xdr:oneCellAnchor>
    <xdr:from>
      <xdr:col>7</xdr:col>
      <xdr:colOff>333375</xdr:colOff>
      <xdr:row>93</xdr:row>
      <xdr:rowOff>0</xdr:rowOff>
    </xdr:from>
    <xdr:ext cx="5038725" cy="0"/>
    <xdr:graphicFrame>
      <xdr:nvGraphicFramePr>
        <xdr:cNvPr id="3" name="Chart 3" descr="Chart 2"/>
        <xdr:cNvGraphicFramePr/>
      </xdr:nvGraphicFramePr>
      <xdr:xfrm>
        <a:off x="4495800" y="16735425"/>
        <a:ext cx="503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oneCellAnchor>
  <xdr:oneCellAnchor>
    <xdr:from>
      <xdr:col>7</xdr:col>
      <xdr:colOff>333375</xdr:colOff>
      <xdr:row>93</xdr:row>
      <xdr:rowOff>0</xdr:rowOff>
    </xdr:from>
    <xdr:ext cx="5029200" cy="0"/>
    <xdr:graphicFrame>
      <xdr:nvGraphicFramePr>
        <xdr:cNvPr id="4" name="Chart 4" descr="Chart 3"/>
        <xdr:cNvGraphicFramePr/>
      </xdr:nvGraphicFramePr>
      <xdr:xfrm>
        <a:off x="4495800" y="16735425"/>
        <a:ext cx="5029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oneCellAnchor>
  <xdr:oneCellAnchor>
    <xdr:from>
      <xdr:col>15</xdr:col>
      <xdr:colOff>142875</xdr:colOff>
      <xdr:row>93</xdr:row>
      <xdr:rowOff>0</xdr:rowOff>
    </xdr:from>
    <xdr:ext cx="3419475" cy="0"/>
    <xdr:graphicFrame>
      <xdr:nvGraphicFramePr>
        <xdr:cNvPr id="5" name="Chart 5" descr="Chart 4"/>
        <xdr:cNvGraphicFramePr/>
      </xdr:nvGraphicFramePr>
      <xdr:xfrm>
        <a:off x="9591675" y="16735425"/>
        <a:ext cx="3419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oneCellAnchor>
  <xdr:oneCellAnchor>
    <xdr:from>
      <xdr:col>15</xdr:col>
      <xdr:colOff>114300</xdr:colOff>
      <xdr:row>93</xdr:row>
      <xdr:rowOff>0</xdr:rowOff>
    </xdr:from>
    <xdr:ext cx="3448050" cy="0"/>
    <xdr:graphicFrame>
      <xdr:nvGraphicFramePr>
        <xdr:cNvPr id="6" name="Chart 6" descr="Chart 5"/>
        <xdr:cNvGraphicFramePr/>
      </xdr:nvGraphicFramePr>
      <xdr:xfrm>
        <a:off x="9563100" y="16735425"/>
        <a:ext cx="3448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2"/>
  <sheetViews>
    <sheetView tabSelected="1" zoomScalePageLayoutView="0" workbookViewId="0" topLeftCell="A22">
      <selection activeCell="E48" sqref="E48"/>
    </sheetView>
  </sheetViews>
  <sheetFormatPr defaultColWidth="14.421875" defaultRowHeight="15" customHeight="1"/>
  <cols>
    <col min="1" max="1" width="5.57421875" style="0" customWidth="1"/>
    <col min="2" max="3" width="9.00390625" style="0" customWidth="1"/>
    <col min="4" max="4" width="8.8515625" style="0" customWidth="1"/>
    <col min="5" max="5" width="9.00390625" style="0" customWidth="1"/>
    <col min="6" max="6" width="10.421875" style="0" customWidth="1"/>
    <col min="7" max="7" width="10.57421875" style="0" customWidth="1"/>
    <col min="8" max="8" width="10.140625" style="0" customWidth="1"/>
    <col min="9" max="9" width="8.140625" style="0" customWidth="1"/>
    <col min="10" max="10" width="10.57421875" style="0" customWidth="1"/>
    <col min="11" max="11" width="9.140625" style="0" customWidth="1"/>
    <col min="12" max="12" width="10.28125" style="0" customWidth="1"/>
    <col min="13" max="13" width="10.00390625" style="0" customWidth="1"/>
    <col min="14" max="14" width="11.28125" style="0" customWidth="1"/>
    <col min="15" max="15" width="9.7109375" style="0" customWidth="1"/>
    <col min="16" max="16" width="12.57421875" style="0" customWidth="1"/>
    <col min="17" max="17" width="15.00390625" style="0" customWidth="1"/>
    <col min="18" max="18" width="11.8515625" style="0" customWidth="1"/>
    <col min="19" max="19" width="14.00390625" style="0" customWidth="1"/>
    <col min="20" max="20" width="4.140625" style="0" customWidth="1"/>
    <col min="21" max="22" width="9.140625" style="0" customWidth="1"/>
    <col min="23" max="23" width="10.8515625" style="0" customWidth="1"/>
    <col min="24" max="29" width="9.140625" style="0" customWidth="1"/>
  </cols>
  <sheetData>
    <row r="1" spans="1:19" ht="18.75" customHeight="1">
      <c r="A1" s="123" t="s">
        <v>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</row>
    <row r="2" spans="1:20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19" ht="21" customHeight="1">
      <c r="A3" s="121" t="s">
        <v>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0"/>
    </row>
    <row r="4" spans="1:19" ht="12.75" customHeight="1">
      <c r="A4" s="3"/>
      <c r="B4" s="4"/>
      <c r="C4" s="4"/>
      <c r="D4" s="4"/>
      <c r="E4" s="4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</row>
    <row r="5" spans="1:19" ht="18.75" customHeight="1">
      <c r="A5" s="126" t="s">
        <v>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7"/>
    </row>
    <row r="6" spans="1:19" ht="25.5" customHeight="1">
      <c r="A6" s="7" t="s">
        <v>1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  <c r="R6" s="9" t="s">
        <v>2</v>
      </c>
      <c r="S6" s="8" t="s">
        <v>22</v>
      </c>
    </row>
    <row r="7" spans="1:19" ht="12.75" customHeight="1">
      <c r="A7" s="10">
        <v>2016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2.6</v>
      </c>
      <c r="M7" s="11">
        <v>0</v>
      </c>
      <c r="N7" s="12">
        <f>SUM(B7:M7)</f>
        <v>2.6</v>
      </c>
      <c r="O7" s="11"/>
      <c r="P7" s="11"/>
      <c r="Q7" s="11">
        <f>N7/12</f>
        <v>0.21666666666666667</v>
      </c>
      <c r="R7" s="13">
        <v>64511</v>
      </c>
      <c r="S7" s="11">
        <f>N7*1000/R7</f>
        <v>0.04030320410472633</v>
      </c>
    </row>
    <row r="8" spans="1:19" ht="12.75" customHeight="1">
      <c r="A8" s="59">
        <v>2017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5">
        <f>SUM(B8:M8)</f>
        <v>0</v>
      </c>
      <c r="O8" s="33">
        <f>N8-N7</f>
        <v>-2.6</v>
      </c>
      <c r="P8" s="33">
        <f>(N8*100/N7)-100</f>
        <v>-100</v>
      </c>
      <c r="Q8" s="33">
        <f>N8/12</f>
        <v>0</v>
      </c>
      <c r="R8" s="36">
        <v>64697</v>
      </c>
      <c r="S8" s="33">
        <f>N8/R8</f>
        <v>0</v>
      </c>
    </row>
    <row r="9" spans="1:19" ht="12.75" customHeight="1">
      <c r="A9" s="62">
        <v>2018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7">
        <v>0</v>
      </c>
      <c r="O9" s="55"/>
      <c r="P9" s="55"/>
      <c r="Q9" s="55"/>
      <c r="R9" s="58">
        <v>65349</v>
      </c>
      <c r="S9" s="55"/>
    </row>
    <row r="10" spans="1:19" ht="12.75" customHeight="1">
      <c r="A10" s="62">
        <v>2019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/>
      <c r="L10" s="55"/>
      <c r="M10" s="55"/>
      <c r="N10" s="57"/>
      <c r="O10" s="55"/>
      <c r="P10" s="55"/>
      <c r="Q10" s="55"/>
      <c r="R10" s="58"/>
      <c r="S10" s="55"/>
    </row>
    <row r="11" spans="1:19" ht="12.75" customHeight="1">
      <c r="A11" s="3"/>
      <c r="B11" s="4"/>
      <c r="C11" s="4"/>
      <c r="D11" s="4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5"/>
    </row>
    <row r="12" spans="1:19" ht="18.75" customHeight="1">
      <c r="A12" s="126" t="s">
        <v>23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/>
    </row>
    <row r="13" spans="1:19" ht="25.5" customHeight="1">
      <c r="A13" s="7" t="s">
        <v>1</v>
      </c>
      <c r="B13" s="8" t="s">
        <v>6</v>
      </c>
      <c r="C13" s="8" t="s">
        <v>7</v>
      </c>
      <c r="D13" s="8" t="s">
        <v>8</v>
      </c>
      <c r="E13" s="8" t="s">
        <v>9</v>
      </c>
      <c r="F13" s="8" t="s">
        <v>10</v>
      </c>
      <c r="G13" s="8" t="s">
        <v>11</v>
      </c>
      <c r="H13" s="8" t="s">
        <v>12</v>
      </c>
      <c r="I13" s="8" t="s">
        <v>13</v>
      </c>
      <c r="J13" s="8" t="s">
        <v>14</v>
      </c>
      <c r="K13" s="8" t="s">
        <v>15</v>
      </c>
      <c r="L13" s="8" t="s">
        <v>16</v>
      </c>
      <c r="M13" s="8" t="s">
        <v>17</v>
      </c>
      <c r="N13" s="8" t="s">
        <v>18</v>
      </c>
      <c r="O13" s="8" t="s">
        <v>19</v>
      </c>
      <c r="P13" s="8" t="s">
        <v>20</v>
      </c>
      <c r="Q13" s="8" t="s">
        <v>21</v>
      </c>
      <c r="R13" s="9" t="s">
        <v>2</v>
      </c>
      <c r="S13" s="8" t="s">
        <v>22</v>
      </c>
    </row>
    <row r="14" spans="1:19" ht="12.75" customHeight="1">
      <c r="A14" s="10">
        <v>2004</v>
      </c>
      <c r="B14" s="11"/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2">
        <v>0</v>
      </c>
      <c r="O14" s="11"/>
      <c r="P14" s="11"/>
      <c r="Q14" s="11">
        <f aca="true" t="shared" si="0" ref="Q14:Q28">N14/12</f>
        <v>0</v>
      </c>
      <c r="R14" s="13">
        <v>58338</v>
      </c>
      <c r="S14" s="11">
        <f aca="true" t="shared" si="1" ref="S14:S28">N14*1000/R14</f>
        <v>0</v>
      </c>
    </row>
    <row r="15" spans="1:19" ht="12.75" customHeight="1">
      <c r="A15" s="10">
        <v>2005</v>
      </c>
      <c r="B15" s="11">
        <v>0</v>
      </c>
      <c r="C15" s="11">
        <v>0</v>
      </c>
      <c r="D15" s="11">
        <v>9.96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2.695</v>
      </c>
      <c r="N15" s="12">
        <v>2.695</v>
      </c>
      <c r="O15" s="11">
        <f aca="true" t="shared" si="2" ref="O15:O28">N15-N14</f>
        <v>2.695</v>
      </c>
      <c r="P15" s="11"/>
      <c r="Q15" s="11">
        <f t="shared" si="0"/>
        <v>0.22458333333333333</v>
      </c>
      <c r="R15" s="13">
        <v>59532</v>
      </c>
      <c r="S15" s="11">
        <f t="shared" si="1"/>
        <v>0.04526977087952698</v>
      </c>
    </row>
    <row r="16" spans="1:19" ht="12.75" customHeight="1">
      <c r="A16" s="10">
        <v>2006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0.94</v>
      </c>
      <c r="N16" s="12">
        <v>0.94</v>
      </c>
      <c r="O16" s="11">
        <f t="shared" si="2"/>
        <v>-1.755</v>
      </c>
      <c r="P16" s="11">
        <f>(N16*100/N15)-100</f>
        <v>-65.12059369202225</v>
      </c>
      <c r="Q16" s="11">
        <f t="shared" si="0"/>
        <v>0.07833333333333332</v>
      </c>
      <c r="R16" s="13">
        <v>60448</v>
      </c>
      <c r="S16" s="11">
        <f t="shared" si="1"/>
        <v>0.015550555849655902</v>
      </c>
    </row>
    <row r="17" spans="1:19" ht="12.75" customHeight="1">
      <c r="A17" s="10">
        <v>2007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2">
        <v>0</v>
      </c>
      <c r="O17" s="11">
        <f t="shared" si="2"/>
        <v>-0.94</v>
      </c>
      <c r="P17" s="11">
        <f>(N17*100/N16)-100</f>
        <v>-100</v>
      </c>
      <c r="Q17" s="11">
        <f t="shared" si="0"/>
        <v>0</v>
      </c>
      <c r="R17" s="13">
        <v>61955</v>
      </c>
      <c r="S17" s="11">
        <f t="shared" si="1"/>
        <v>0</v>
      </c>
    </row>
    <row r="18" spans="1:19" ht="12.75" customHeight="1">
      <c r="A18" s="10">
        <v>2008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2.05</v>
      </c>
      <c r="I18" s="11">
        <v>0.82</v>
      </c>
      <c r="J18" s="11">
        <v>1.06</v>
      </c>
      <c r="K18" s="11">
        <v>0</v>
      </c>
      <c r="L18" s="11">
        <v>0</v>
      </c>
      <c r="M18" s="11">
        <v>0</v>
      </c>
      <c r="N18" s="12">
        <v>3.93</v>
      </c>
      <c r="O18" s="11">
        <f t="shared" si="2"/>
        <v>3.93</v>
      </c>
      <c r="P18" s="11"/>
      <c r="Q18" s="11">
        <f t="shared" si="0"/>
        <v>0.3275</v>
      </c>
      <c r="R18" s="13">
        <v>63305</v>
      </c>
      <c r="S18" s="11">
        <f t="shared" si="1"/>
        <v>0.062080404391438276</v>
      </c>
    </row>
    <row r="19" spans="1:19" ht="12.75" customHeight="1">
      <c r="A19" s="10">
        <v>2009</v>
      </c>
      <c r="B19" s="11">
        <v>2.24</v>
      </c>
      <c r="C19" s="11">
        <v>7.49</v>
      </c>
      <c r="D19" s="11">
        <v>0</v>
      </c>
      <c r="E19" s="11">
        <v>0</v>
      </c>
      <c r="F19" s="14">
        <v>1.04</v>
      </c>
      <c r="G19" s="11">
        <v>0</v>
      </c>
      <c r="H19" s="11">
        <v>1.405</v>
      </c>
      <c r="I19" s="11">
        <v>1.66</v>
      </c>
      <c r="J19" s="11">
        <v>0</v>
      </c>
      <c r="K19" s="11">
        <v>0</v>
      </c>
      <c r="L19" s="11">
        <v>0</v>
      </c>
      <c r="M19" s="11">
        <v>0</v>
      </c>
      <c r="N19" s="12">
        <v>3.065</v>
      </c>
      <c r="O19" s="11">
        <f t="shared" si="2"/>
        <v>-0.8650000000000002</v>
      </c>
      <c r="P19" s="11">
        <f aca="true" t="shared" si="3" ref="P19:P26">(N19*100/N18)-100</f>
        <v>-22.010178117048355</v>
      </c>
      <c r="Q19" s="11">
        <f t="shared" si="0"/>
        <v>0.2554166666666667</v>
      </c>
      <c r="R19" s="13">
        <v>63963</v>
      </c>
      <c r="S19" s="11">
        <f t="shared" si="1"/>
        <v>0.04791832778324969</v>
      </c>
    </row>
    <row r="20" spans="1:19" ht="12.75" customHeight="1">
      <c r="A20" s="10">
        <v>2010</v>
      </c>
      <c r="B20" s="14">
        <v>0.9</v>
      </c>
      <c r="C20" s="11">
        <v>0</v>
      </c>
      <c r="D20" s="11">
        <v>0</v>
      </c>
      <c r="E20" s="11">
        <v>0</v>
      </c>
      <c r="F20" s="11">
        <v>0</v>
      </c>
      <c r="G20" s="14">
        <v>2.98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2">
        <v>2.98</v>
      </c>
      <c r="O20" s="11">
        <f t="shared" si="2"/>
        <v>-0.08499999999999996</v>
      </c>
      <c r="P20" s="11">
        <f t="shared" si="3"/>
        <v>-2.7732463295269127</v>
      </c>
      <c r="Q20" s="11">
        <f t="shared" si="0"/>
        <v>0.24833333333333332</v>
      </c>
      <c r="R20" s="13">
        <v>64147</v>
      </c>
      <c r="S20" s="11">
        <f t="shared" si="1"/>
        <v>0.046455796841629385</v>
      </c>
    </row>
    <row r="21" spans="1:19" ht="12.75" customHeight="1">
      <c r="A21" s="10">
        <v>2011</v>
      </c>
      <c r="B21" s="14">
        <v>0</v>
      </c>
      <c r="C21" s="14">
        <v>0</v>
      </c>
      <c r="D21" s="14">
        <v>0</v>
      </c>
      <c r="E21" s="14">
        <v>0</v>
      </c>
      <c r="F21" s="11">
        <v>8.09</v>
      </c>
      <c r="G21" s="11">
        <v>0</v>
      </c>
      <c r="H21" s="11">
        <v>0</v>
      </c>
      <c r="I21" s="11">
        <v>0</v>
      </c>
      <c r="J21" s="11">
        <v>0</v>
      </c>
      <c r="K21" s="11">
        <v>0.46</v>
      </c>
      <c r="L21" s="11">
        <v>0</v>
      </c>
      <c r="M21" s="11">
        <v>0</v>
      </c>
      <c r="N21" s="12">
        <v>8.55</v>
      </c>
      <c r="O21" s="11">
        <f t="shared" si="2"/>
        <v>5.57</v>
      </c>
      <c r="P21" s="11">
        <f t="shared" si="3"/>
        <v>186.91275167785238</v>
      </c>
      <c r="Q21" s="11">
        <f t="shared" si="0"/>
        <v>0.7125</v>
      </c>
      <c r="R21" s="13">
        <v>64795</v>
      </c>
      <c r="S21" s="11">
        <f t="shared" si="1"/>
        <v>0.1319546261285593</v>
      </c>
    </row>
    <row r="22" spans="1:19" ht="12.75" customHeight="1">
      <c r="A22" s="10">
        <v>2012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5">
        <v>3.82</v>
      </c>
      <c r="L22" s="15">
        <v>1.52</v>
      </c>
      <c r="M22" s="11">
        <v>0</v>
      </c>
      <c r="N22" s="12">
        <v>5.34</v>
      </c>
      <c r="O22" s="11">
        <f t="shared" si="2"/>
        <v>-3.210000000000001</v>
      </c>
      <c r="P22" s="11">
        <f t="shared" si="3"/>
        <v>-37.543859649122815</v>
      </c>
      <c r="Q22" s="11">
        <f t="shared" si="0"/>
        <v>0.445</v>
      </c>
      <c r="R22" s="16">
        <v>64984</v>
      </c>
      <c r="S22" s="11">
        <f t="shared" si="1"/>
        <v>0.08217407361812139</v>
      </c>
    </row>
    <row r="23" spans="1:19" ht="12.75" customHeight="1">
      <c r="A23" s="10">
        <v>2013</v>
      </c>
      <c r="B23" s="14">
        <v>0</v>
      </c>
      <c r="C23" s="14">
        <v>0</v>
      </c>
      <c r="D23" s="11">
        <v>5.62</v>
      </c>
      <c r="E23" s="11">
        <v>0</v>
      </c>
      <c r="F23" s="11">
        <v>0</v>
      </c>
      <c r="G23" s="14">
        <v>0.81</v>
      </c>
      <c r="H23" s="14">
        <v>0</v>
      </c>
      <c r="I23" s="14">
        <v>0</v>
      </c>
      <c r="J23" s="11">
        <v>0</v>
      </c>
      <c r="K23" s="11">
        <v>0</v>
      </c>
      <c r="L23" s="11">
        <v>11.94</v>
      </c>
      <c r="M23" s="11">
        <v>11.32</v>
      </c>
      <c r="N23" s="12">
        <v>29.69</v>
      </c>
      <c r="O23" s="11">
        <f t="shared" si="2"/>
        <v>24.35</v>
      </c>
      <c r="P23" s="11">
        <f t="shared" si="3"/>
        <v>455.9925093632959</v>
      </c>
      <c r="Q23" s="11">
        <f t="shared" si="0"/>
        <v>2.4741666666666666</v>
      </c>
      <c r="R23" s="13">
        <v>65439</v>
      </c>
      <c r="S23" s="11">
        <f t="shared" si="1"/>
        <v>0.45370497715429636</v>
      </c>
    </row>
    <row r="24" spans="1:19" ht="12.75" customHeight="1">
      <c r="A24" s="10">
        <v>2014</v>
      </c>
      <c r="B24" s="14">
        <v>0</v>
      </c>
      <c r="C24" s="11">
        <v>20.12</v>
      </c>
      <c r="D24" s="11">
        <v>32.66</v>
      </c>
      <c r="E24" s="11">
        <v>16.4</v>
      </c>
      <c r="F24" s="15">
        <v>17.82</v>
      </c>
      <c r="G24" s="14">
        <v>8.36</v>
      </c>
      <c r="H24" s="14">
        <v>0</v>
      </c>
      <c r="I24" s="14">
        <v>0</v>
      </c>
      <c r="J24" s="11">
        <v>1.02</v>
      </c>
      <c r="K24" s="11">
        <v>0</v>
      </c>
      <c r="L24" s="11">
        <v>0</v>
      </c>
      <c r="M24" s="11">
        <v>1.81</v>
      </c>
      <c r="N24" s="12">
        <v>98.19</v>
      </c>
      <c r="O24" s="11">
        <f t="shared" si="2"/>
        <v>68.5</v>
      </c>
      <c r="P24" s="11">
        <f t="shared" si="3"/>
        <v>230.7174132704614</v>
      </c>
      <c r="Q24" s="11">
        <f t="shared" si="0"/>
        <v>8.1825</v>
      </c>
      <c r="R24" s="13">
        <v>64994</v>
      </c>
      <c r="S24" s="11">
        <f t="shared" si="1"/>
        <v>1.5107548389082068</v>
      </c>
    </row>
    <row r="25" spans="1:19" ht="12.75" customHeight="1">
      <c r="A25" s="10">
        <v>2015</v>
      </c>
      <c r="B25" s="14">
        <v>1.76</v>
      </c>
      <c r="C25" s="11">
        <v>0</v>
      </c>
      <c r="D25" s="11">
        <v>0</v>
      </c>
      <c r="E25" s="11">
        <v>0</v>
      </c>
      <c r="F25" s="17">
        <v>0</v>
      </c>
      <c r="G25" s="11">
        <v>0</v>
      </c>
      <c r="H25" s="11">
        <v>5.54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2">
        <f>SUM(B25:M25)</f>
        <v>7.3</v>
      </c>
      <c r="O25" s="11">
        <f t="shared" si="2"/>
        <v>-90.89</v>
      </c>
      <c r="P25" s="11">
        <f t="shared" si="3"/>
        <v>-92.56543436195132</v>
      </c>
      <c r="Q25" s="11">
        <f t="shared" si="0"/>
        <v>0.6083333333333333</v>
      </c>
      <c r="R25" s="13">
        <v>64847</v>
      </c>
      <c r="S25" s="11">
        <f t="shared" si="1"/>
        <v>0.1125726710564868</v>
      </c>
    </row>
    <row r="26" spans="1:19" ht="12.75" customHeight="1">
      <c r="A26" s="10">
        <v>2016</v>
      </c>
      <c r="B26" s="14">
        <v>0</v>
      </c>
      <c r="C26" s="11">
        <v>1.68</v>
      </c>
      <c r="D26" s="11">
        <v>0</v>
      </c>
      <c r="E26" s="11">
        <v>0</v>
      </c>
      <c r="F26" s="15">
        <v>0</v>
      </c>
      <c r="G26" s="14">
        <v>4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2">
        <f>SUM(B26:M26)</f>
        <v>5.68</v>
      </c>
      <c r="O26" s="11">
        <f t="shared" si="2"/>
        <v>-1.62</v>
      </c>
      <c r="P26" s="11">
        <f t="shared" si="3"/>
        <v>-22.191780821917803</v>
      </c>
      <c r="Q26" s="11">
        <f t="shared" si="0"/>
        <v>0.47333333333333333</v>
      </c>
      <c r="R26" s="13">
        <v>64511</v>
      </c>
      <c r="S26" s="11">
        <f t="shared" si="1"/>
        <v>0.08804699973647905</v>
      </c>
    </row>
    <row r="27" spans="1:19" ht="12.75" customHeight="1">
      <c r="A27" s="59">
        <v>2017</v>
      </c>
      <c r="B27" s="34">
        <v>0</v>
      </c>
      <c r="C27" s="33">
        <v>0</v>
      </c>
      <c r="D27" s="33">
        <v>3.8</v>
      </c>
      <c r="E27" s="33">
        <v>0</v>
      </c>
      <c r="F27" s="60">
        <v>0</v>
      </c>
      <c r="G27" s="61">
        <v>4.1</v>
      </c>
      <c r="H27" s="33">
        <v>0</v>
      </c>
      <c r="I27" s="33">
        <v>0</v>
      </c>
      <c r="J27" s="33">
        <v>0</v>
      </c>
      <c r="K27" s="33">
        <v>2.76</v>
      </c>
      <c r="L27" s="33">
        <v>4.26</v>
      </c>
      <c r="M27" s="33">
        <v>0</v>
      </c>
      <c r="N27" s="35">
        <f>SUM(B27:M27)</f>
        <v>14.92</v>
      </c>
      <c r="O27" s="33">
        <f t="shared" si="2"/>
        <v>9.24</v>
      </c>
      <c r="P27" s="33">
        <f>(N27*100/N26)-100</f>
        <v>162.67605633802816</v>
      </c>
      <c r="Q27" s="33">
        <f t="shared" si="0"/>
        <v>1.2433333333333334</v>
      </c>
      <c r="R27" s="36">
        <v>64697</v>
      </c>
      <c r="S27" s="33">
        <f t="shared" si="1"/>
        <v>0.23061347512249408</v>
      </c>
    </row>
    <row r="28" spans="1:19" ht="12.75" customHeight="1">
      <c r="A28" s="62">
        <v>2018</v>
      </c>
      <c r="B28" s="63">
        <v>5.82</v>
      </c>
      <c r="C28" s="55">
        <v>0</v>
      </c>
      <c r="D28" s="55">
        <v>0</v>
      </c>
      <c r="E28" s="55">
        <v>0</v>
      </c>
      <c r="F28" s="64">
        <v>0</v>
      </c>
      <c r="G28" s="6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101">
        <f>SUM(B28:M28)</f>
        <v>5.82</v>
      </c>
      <c r="O28" s="88">
        <f t="shared" si="2"/>
        <v>-9.1</v>
      </c>
      <c r="P28" s="86">
        <f>(N28*100/N27)-100</f>
        <v>-60.99195710455764</v>
      </c>
      <c r="Q28" s="87">
        <f t="shared" si="0"/>
        <v>0.48500000000000004</v>
      </c>
      <c r="R28" s="58">
        <v>65349</v>
      </c>
      <c r="S28" s="87">
        <f t="shared" si="1"/>
        <v>0.08906027636230088</v>
      </c>
    </row>
    <row r="29" spans="1:19" ht="12.75" customHeight="1">
      <c r="A29" s="62">
        <v>2019</v>
      </c>
      <c r="B29" s="63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2.36</v>
      </c>
      <c r="K29" s="55"/>
      <c r="L29" s="55"/>
      <c r="M29" s="55"/>
      <c r="N29" s="101">
        <f>SUM(B29:M29)</f>
        <v>2.36</v>
      </c>
      <c r="O29" s="55"/>
      <c r="P29" s="55"/>
      <c r="Q29" s="55"/>
      <c r="R29" s="58"/>
      <c r="S29" s="55"/>
    </row>
    <row r="30" spans="1:19" ht="12.75" customHeight="1">
      <c r="A30" s="3"/>
      <c r="B30" s="19"/>
      <c r="C30" s="4"/>
      <c r="D30" s="4"/>
      <c r="E30" s="4"/>
      <c r="F30" s="20"/>
      <c r="G30" s="21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5"/>
    </row>
    <row r="31" spans="1:19" ht="18.75" customHeight="1">
      <c r="A31" s="118" t="s">
        <v>0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7"/>
    </row>
    <row r="32" spans="1:19" ht="25.5" customHeight="1">
      <c r="A32" s="7" t="s">
        <v>1</v>
      </c>
      <c r="B32" s="8" t="s">
        <v>6</v>
      </c>
      <c r="C32" s="8" t="s">
        <v>7</v>
      </c>
      <c r="D32" s="8" t="s">
        <v>8</v>
      </c>
      <c r="E32" s="8" t="s">
        <v>9</v>
      </c>
      <c r="F32" s="8" t="s">
        <v>10</v>
      </c>
      <c r="G32" s="8" t="s">
        <v>11</v>
      </c>
      <c r="H32" s="8" t="s">
        <v>12</v>
      </c>
      <c r="I32" s="8" t="s">
        <v>13</v>
      </c>
      <c r="J32" s="8" t="s">
        <v>14</v>
      </c>
      <c r="K32" s="8" t="s">
        <v>15</v>
      </c>
      <c r="L32" s="8" t="s">
        <v>16</v>
      </c>
      <c r="M32" s="8" t="s">
        <v>17</v>
      </c>
      <c r="N32" s="8" t="s">
        <v>18</v>
      </c>
      <c r="O32" s="8" t="s">
        <v>19</v>
      </c>
      <c r="P32" s="8" t="s">
        <v>20</v>
      </c>
      <c r="Q32" s="8" t="s">
        <v>21</v>
      </c>
      <c r="R32" s="9" t="s">
        <v>2</v>
      </c>
      <c r="S32" s="8" t="s">
        <v>22</v>
      </c>
    </row>
    <row r="33" spans="1:19" ht="12.75" customHeight="1">
      <c r="A33" s="22">
        <v>2004</v>
      </c>
      <c r="B33" s="11">
        <v>2595.575</v>
      </c>
      <c r="C33" s="11">
        <v>2162.9854</v>
      </c>
      <c r="D33" s="11">
        <v>2368.705</v>
      </c>
      <c r="E33" s="11">
        <v>2268.91</v>
      </c>
      <c r="F33" s="11">
        <v>2285.825</v>
      </c>
      <c r="G33" s="11">
        <v>2570.905</v>
      </c>
      <c r="H33" s="11">
        <v>2709.89</v>
      </c>
      <c r="I33" s="11">
        <v>2626.725</v>
      </c>
      <c r="J33" s="11">
        <v>2542.015</v>
      </c>
      <c r="K33" s="11">
        <v>2537.22</v>
      </c>
      <c r="L33" s="11">
        <v>2492.665</v>
      </c>
      <c r="M33" s="11">
        <v>2578.34</v>
      </c>
      <c r="N33" s="12">
        <v>29739.760400000003</v>
      </c>
      <c r="O33" s="11"/>
      <c r="P33" s="11"/>
      <c r="Q33" s="11">
        <v>2478.3133666666668</v>
      </c>
      <c r="R33" s="13">
        <v>58338</v>
      </c>
      <c r="S33" s="11">
        <v>509.7836813054956</v>
      </c>
    </row>
    <row r="34" spans="1:19" ht="12.75" customHeight="1">
      <c r="A34" s="22">
        <v>2005</v>
      </c>
      <c r="B34" s="11">
        <v>2570.545</v>
      </c>
      <c r="C34" s="11">
        <v>2262.24</v>
      </c>
      <c r="D34" s="11">
        <v>2494.725</v>
      </c>
      <c r="E34" s="11">
        <v>2393.415</v>
      </c>
      <c r="F34" s="11">
        <v>2329.115</v>
      </c>
      <c r="G34" s="11">
        <v>2589.735</v>
      </c>
      <c r="H34" s="11">
        <v>2661.235</v>
      </c>
      <c r="I34" s="11">
        <v>2709.72</v>
      </c>
      <c r="J34" s="11">
        <v>2773.805</v>
      </c>
      <c r="K34" s="11">
        <v>2743.665</v>
      </c>
      <c r="L34" s="11">
        <v>2668.685</v>
      </c>
      <c r="M34" s="11">
        <v>2975.33</v>
      </c>
      <c r="N34" s="12">
        <v>31172.215000000004</v>
      </c>
      <c r="O34" s="11">
        <v>1432.454600000001</v>
      </c>
      <c r="P34" s="11">
        <v>4.816631273196137</v>
      </c>
      <c r="Q34" s="11">
        <v>2597.6845833333336</v>
      </c>
      <c r="R34" s="13">
        <v>59532</v>
      </c>
      <c r="S34" s="11">
        <v>523.6211617281463</v>
      </c>
    </row>
    <row r="35" spans="1:19" ht="12.75" customHeight="1">
      <c r="A35" s="22">
        <v>2006</v>
      </c>
      <c r="B35" s="11">
        <v>2373.825</v>
      </c>
      <c r="C35" s="11">
        <v>2321.485</v>
      </c>
      <c r="D35" s="11">
        <v>2743.53</v>
      </c>
      <c r="E35" s="11">
        <v>2488.26</v>
      </c>
      <c r="F35" s="11">
        <v>2686.31</v>
      </c>
      <c r="G35" s="11">
        <v>2777.22</v>
      </c>
      <c r="H35" s="11">
        <v>2876.885</v>
      </c>
      <c r="I35" s="11">
        <v>2927.237</v>
      </c>
      <c r="J35" s="11">
        <v>2896.845</v>
      </c>
      <c r="K35" s="11">
        <v>2854.285</v>
      </c>
      <c r="L35" s="11">
        <v>2765.235</v>
      </c>
      <c r="M35" s="11">
        <v>2770.77</v>
      </c>
      <c r="N35" s="12">
        <v>32481.887000000002</v>
      </c>
      <c r="O35" s="11">
        <v>1309.6719999999987</v>
      </c>
      <c r="P35" s="11">
        <v>4.201408209201688</v>
      </c>
      <c r="Q35" s="11">
        <v>2706.8239166666667</v>
      </c>
      <c r="R35" s="13">
        <v>60448</v>
      </c>
      <c r="S35" s="11">
        <v>537.3525509528852</v>
      </c>
    </row>
    <row r="36" spans="1:19" ht="12.75" customHeight="1">
      <c r="A36" s="22">
        <v>2007</v>
      </c>
      <c r="B36" s="11">
        <v>3025.915</v>
      </c>
      <c r="C36" s="11">
        <v>2561.265</v>
      </c>
      <c r="D36" s="11">
        <v>2874.365</v>
      </c>
      <c r="E36" s="11">
        <v>2556.795</v>
      </c>
      <c r="F36" s="11">
        <v>2887.63</v>
      </c>
      <c r="G36" s="11">
        <v>2898.835</v>
      </c>
      <c r="H36" s="11">
        <v>2931.065</v>
      </c>
      <c r="I36" s="11">
        <v>3020.845</v>
      </c>
      <c r="J36" s="11">
        <v>2836.23</v>
      </c>
      <c r="K36" s="11">
        <v>2792.325</v>
      </c>
      <c r="L36" s="11">
        <v>2608.04</v>
      </c>
      <c r="M36" s="11">
        <v>2830.44</v>
      </c>
      <c r="N36" s="12">
        <v>33823.75</v>
      </c>
      <c r="O36" s="11">
        <v>1341.8629999999976</v>
      </c>
      <c r="P36" s="11">
        <v>4.1311115945942305</v>
      </c>
      <c r="Q36" s="11">
        <v>2818.6458333333335</v>
      </c>
      <c r="R36" s="13">
        <v>61955</v>
      </c>
      <c r="S36" s="11">
        <v>545.9406020498749</v>
      </c>
    </row>
    <row r="37" spans="1:19" ht="12.75" customHeight="1">
      <c r="A37" s="22">
        <v>2008</v>
      </c>
      <c r="B37" s="11">
        <v>2745.79</v>
      </c>
      <c r="C37" s="11">
        <v>2479.7</v>
      </c>
      <c r="D37" s="11">
        <v>2585.57</v>
      </c>
      <c r="E37" s="11">
        <v>2634.62</v>
      </c>
      <c r="F37" s="11">
        <v>2800.42</v>
      </c>
      <c r="G37" s="11">
        <v>2572.61</v>
      </c>
      <c r="H37" s="11">
        <v>2898.82</v>
      </c>
      <c r="I37" s="11">
        <v>2782.27</v>
      </c>
      <c r="J37" s="11">
        <v>2860.37</v>
      </c>
      <c r="K37" s="11">
        <v>2691.03</v>
      </c>
      <c r="L37" s="11">
        <v>2512.02</v>
      </c>
      <c r="M37" s="11">
        <v>2719.05</v>
      </c>
      <c r="N37" s="12">
        <v>32282.27</v>
      </c>
      <c r="O37" s="11">
        <v>-1541.48</v>
      </c>
      <c r="P37" s="11">
        <v>-4.557389408329939</v>
      </c>
      <c r="Q37" s="11">
        <v>2690.1891666666666</v>
      </c>
      <c r="R37" s="13">
        <v>63305</v>
      </c>
      <c r="S37" s="11">
        <v>509.948187346971</v>
      </c>
    </row>
    <row r="38" spans="1:19" ht="12.75" customHeight="1">
      <c r="A38" s="22">
        <v>2009</v>
      </c>
      <c r="B38" s="11">
        <v>2762.49</v>
      </c>
      <c r="C38" s="11">
        <v>2467.2</v>
      </c>
      <c r="D38" s="11">
        <v>2722.47</v>
      </c>
      <c r="E38" s="11">
        <v>2522.26</v>
      </c>
      <c r="F38" s="11">
        <v>2551.62</v>
      </c>
      <c r="G38" s="11">
        <v>2779.48</v>
      </c>
      <c r="H38" s="11">
        <v>2993.67</v>
      </c>
      <c r="I38" s="11">
        <v>2850.4150000000004</v>
      </c>
      <c r="J38" s="11">
        <v>2812.8849999999966</v>
      </c>
      <c r="K38" s="11">
        <v>2724.0049999999983</v>
      </c>
      <c r="L38" s="11">
        <v>2534.185</v>
      </c>
      <c r="M38" s="11">
        <v>2807.59</v>
      </c>
      <c r="N38" s="12">
        <v>32528.27</v>
      </c>
      <c r="O38" s="11">
        <v>245.99999999999636</v>
      </c>
      <c r="P38" s="11">
        <v>0.7620281969018805</v>
      </c>
      <c r="Q38" s="11">
        <v>2710.6891666666666</v>
      </c>
      <c r="R38" s="13">
        <v>63963</v>
      </c>
      <c r="S38" s="11">
        <v>508.54822319153254</v>
      </c>
    </row>
    <row r="39" spans="1:19" ht="12.75" customHeight="1">
      <c r="A39" s="22">
        <v>2010</v>
      </c>
      <c r="B39" s="11">
        <v>2682.3049999999985</v>
      </c>
      <c r="C39" s="11">
        <v>2441.005</v>
      </c>
      <c r="D39" s="11">
        <v>2835.774999999998</v>
      </c>
      <c r="E39" s="11">
        <v>2471.85</v>
      </c>
      <c r="F39" s="11">
        <v>2622.4650000000006</v>
      </c>
      <c r="G39" s="11">
        <v>2698.9149999999995</v>
      </c>
      <c r="H39" s="11">
        <v>2795.8249999999966</v>
      </c>
      <c r="I39" s="11">
        <v>2713.485000000001</v>
      </c>
      <c r="J39" s="11">
        <v>2769.23</v>
      </c>
      <c r="K39" s="11">
        <v>2754.17</v>
      </c>
      <c r="L39" s="11">
        <v>2579.79</v>
      </c>
      <c r="M39" s="11">
        <v>2861.6</v>
      </c>
      <c r="N39" s="12">
        <v>32226.414999999994</v>
      </c>
      <c r="O39" s="11">
        <v>-301.8550000000032</v>
      </c>
      <c r="P39" s="11">
        <v>-0.927977417796896</v>
      </c>
      <c r="Q39" s="11">
        <v>2685.5345833333326</v>
      </c>
      <c r="R39" s="13">
        <v>64147</v>
      </c>
      <c r="S39" s="11">
        <v>502.3838215349119</v>
      </c>
    </row>
    <row r="40" spans="1:19" ht="12.75" customHeight="1">
      <c r="A40" s="22">
        <v>2011</v>
      </c>
      <c r="B40" s="11">
        <v>2578.9</v>
      </c>
      <c r="C40" s="11">
        <v>2324.37</v>
      </c>
      <c r="D40" s="11">
        <v>2579.91</v>
      </c>
      <c r="E40" s="11">
        <v>2450.64</v>
      </c>
      <c r="F40" s="11">
        <v>2547.08</v>
      </c>
      <c r="G40" s="11">
        <v>2588.43</v>
      </c>
      <c r="H40" s="11">
        <v>2699.95</v>
      </c>
      <c r="I40" s="11">
        <v>2722.25</v>
      </c>
      <c r="J40" s="11">
        <v>2660.8050000000017</v>
      </c>
      <c r="K40" s="11">
        <v>2592.585</v>
      </c>
      <c r="L40" s="11">
        <v>2398.73</v>
      </c>
      <c r="M40" s="11">
        <v>2466.26</v>
      </c>
      <c r="N40" s="12">
        <v>30609.91</v>
      </c>
      <c r="O40" s="11">
        <v>-1616.505</v>
      </c>
      <c r="P40" s="11">
        <v>-5.016086958477999</v>
      </c>
      <c r="Q40" s="11">
        <v>2550.825833333333</v>
      </c>
      <c r="R40" s="13">
        <v>64795</v>
      </c>
      <c r="S40" s="11">
        <v>472.4116058337834</v>
      </c>
    </row>
    <row r="41" spans="1:19" ht="12.75" customHeight="1">
      <c r="A41" s="22">
        <v>2012</v>
      </c>
      <c r="B41" s="11">
        <v>2415.465</v>
      </c>
      <c r="C41" s="11">
        <v>2208.41</v>
      </c>
      <c r="D41" s="11">
        <v>2458.595</v>
      </c>
      <c r="E41" s="11">
        <v>2230.345</v>
      </c>
      <c r="F41" s="11">
        <v>2472.61</v>
      </c>
      <c r="G41" s="11">
        <v>2561.49</v>
      </c>
      <c r="H41" s="11">
        <v>2610.49</v>
      </c>
      <c r="I41" s="11">
        <v>2472.38</v>
      </c>
      <c r="J41" s="11">
        <v>2407.245</v>
      </c>
      <c r="K41" s="11">
        <v>2471.355</v>
      </c>
      <c r="L41" s="11">
        <v>2376.565</v>
      </c>
      <c r="M41" s="11">
        <v>2458.415</v>
      </c>
      <c r="N41" s="12">
        <v>29143.364999999998</v>
      </c>
      <c r="O41" s="11">
        <v>-1466.545</v>
      </c>
      <c r="P41" s="11">
        <v>-4.791079098239734</v>
      </c>
      <c r="Q41" s="11">
        <v>2428.61375</v>
      </c>
      <c r="R41" s="16">
        <v>64984</v>
      </c>
      <c r="S41" s="11">
        <v>448.4698541179367</v>
      </c>
    </row>
    <row r="42" spans="1:19" ht="12.75" customHeight="1">
      <c r="A42" s="22">
        <v>2013</v>
      </c>
      <c r="B42" s="11">
        <v>2385.185</v>
      </c>
      <c r="C42" s="11">
        <v>2017.545</v>
      </c>
      <c r="D42" s="11">
        <v>2261.66</v>
      </c>
      <c r="E42" s="11">
        <v>2226.575</v>
      </c>
      <c r="F42" s="11">
        <v>2249.365</v>
      </c>
      <c r="G42" s="11">
        <v>2233.745</v>
      </c>
      <c r="H42" s="11">
        <v>2480.235</v>
      </c>
      <c r="I42" s="11">
        <v>2485.33</v>
      </c>
      <c r="J42" s="11">
        <v>2405.63</v>
      </c>
      <c r="K42" s="11">
        <v>2543.685</v>
      </c>
      <c r="L42" s="11">
        <v>2283.995</v>
      </c>
      <c r="M42" s="11">
        <v>2492.09</v>
      </c>
      <c r="N42" s="12">
        <v>28065.04</v>
      </c>
      <c r="O42" s="11">
        <v>-1078.325</v>
      </c>
      <c r="P42" s="11">
        <v>-3.7000703247548756</v>
      </c>
      <c r="Q42" s="11">
        <v>2338.7533333333336</v>
      </c>
      <c r="R42" s="13">
        <v>65439</v>
      </c>
      <c r="S42" s="11">
        <v>428.8733018536347</v>
      </c>
    </row>
    <row r="43" spans="1:19" ht="12.75" customHeight="1">
      <c r="A43" s="22">
        <v>2014</v>
      </c>
      <c r="B43" s="11">
        <v>2382.545</v>
      </c>
      <c r="C43" s="11">
        <v>2146.005</v>
      </c>
      <c r="D43" s="11">
        <v>2289.25</v>
      </c>
      <c r="E43" s="11">
        <v>2300.37</v>
      </c>
      <c r="F43" s="11">
        <v>2366.245</v>
      </c>
      <c r="G43" s="11">
        <v>2294.32</v>
      </c>
      <c r="H43" s="15">
        <v>2551.190000000001</v>
      </c>
      <c r="I43" s="23">
        <v>2472.1499999999996</v>
      </c>
      <c r="J43" s="11">
        <v>2531.9999999999973</v>
      </c>
      <c r="K43" s="23">
        <v>2549.5400000000027</v>
      </c>
      <c r="L43" s="11">
        <v>2321.9000000000005</v>
      </c>
      <c r="M43" s="11">
        <v>2600.6700000000014</v>
      </c>
      <c r="N43" s="12">
        <f aca="true" t="shared" si="4" ref="N43:N48">SUM(B43:M43)</f>
        <v>28806.185</v>
      </c>
      <c r="O43" s="11">
        <f>N43-N42</f>
        <v>741.1450000000004</v>
      </c>
      <c r="P43" s="11">
        <f>(N43*100/N42)-100</f>
        <v>2.640812199091826</v>
      </c>
      <c r="Q43" s="11">
        <f>N43/12</f>
        <v>2400.5154166666666</v>
      </c>
      <c r="R43" s="13">
        <v>64994</v>
      </c>
      <c r="S43" s="11">
        <f>(N43*1000/R43)</f>
        <v>443.2129888912823</v>
      </c>
    </row>
    <row r="44" spans="1:19" ht="12.75" customHeight="1">
      <c r="A44" s="22">
        <v>2015</v>
      </c>
      <c r="B44" s="11">
        <v>2407.5700000000015</v>
      </c>
      <c r="C44" s="11">
        <v>2092.75</v>
      </c>
      <c r="D44" s="11">
        <v>2401.2650000000003</v>
      </c>
      <c r="E44" s="11">
        <v>2292.625</v>
      </c>
      <c r="F44" s="11">
        <v>2362.059999999999</v>
      </c>
      <c r="G44" s="11">
        <v>2505.5899999999983</v>
      </c>
      <c r="H44" s="11">
        <v>2597.384999999998</v>
      </c>
      <c r="I44" s="23">
        <v>2611.3399999999992</v>
      </c>
      <c r="J44" s="11">
        <v>2566.4</v>
      </c>
      <c r="K44" s="23">
        <v>2651.6200000000026</v>
      </c>
      <c r="L44" s="11">
        <v>2370.8649999999993</v>
      </c>
      <c r="M44" s="11">
        <v>2473.5349999999994</v>
      </c>
      <c r="N44" s="12">
        <f t="shared" si="4"/>
        <v>29333.005</v>
      </c>
      <c r="O44" s="11">
        <f>N44-N43</f>
        <v>526.8199999999997</v>
      </c>
      <c r="P44" s="11">
        <f>(N44*100/N43)-100</f>
        <v>1.8288433543004743</v>
      </c>
      <c r="Q44" s="11">
        <f>N44/12</f>
        <v>2444.4170833333333</v>
      </c>
      <c r="R44" s="13">
        <v>64847</v>
      </c>
      <c r="S44" s="11">
        <f>(N44*1000/R44)</f>
        <v>452.3417428716826</v>
      </c>
    </row>
    <row r="45" spans="1:19" ht="12.75" customHeight="1">
      <c r="A45" s="22">
        <v>2016</v>
      </c>
      <c r="B45" s="11">
        <v>2425.115</v>
      </c>
      <c r="C45" s="11">
        <v>2234.7450000000003</v>
      </c>
      <c r="D45" s="11">
        <v>2367.8500000000013</v>
      </c>
      <c r="E45" s="11">
        <v>2368.14</v>
      </c>
      <c r="F45" s="11">
        <v>2435.5750000000016</v>
      </c>
      <c r="G45" s="11">
        <v>2585.03</v>
      </c>
      <c r="H45" s="11">
        <v>2601.2300000000014</v>
      </c>
      <c r="I45" s="23">
        <v>2665.1499999999996</v>
      </c>
      <c r="J45" s="11">
        <v>2512.070000000001</v>
      </c>
      <c r="K45" s="11">
        <v>2580.65</v>
      </c>
      <c r="L45" s="11">
        <v>2448.3900000000003</v>
      </c>
      <c r="M45" s="11">
        <v>2553.5650000000005</v>
      </c>
      <c r="N45" s="12">
        <f t="shared" si="4"/>
        <v>29777.51000000001</v>
      </c>
      <c r="O45" s="11">
        <f>N45-N44</f>
        <v>444.5050000000083</v>
      </c>
      <c r="P45" s="11">
        <f>(N45*100/N44)-100</f>
        <v>1.5153749164124406</v>
      </c>
      <c r="Q45" s="11">
        <f>N45/12</f>
        <v>2481.4591666666674</v>
      </c>
      <c r="R45" s="13">
        <v>64511</v>
      </c>
      <c r="S45" s="11">
        <f>(N45*1000/R45)</f>
        <v>461.58810125404983</v>
      </c>
    </row>
    <row r="46" spans="1:19" ht="12.75" customHeight="1">
      <c r="A46" s="52">
        <v>2017</v>
      </c>
      <c r="B46" s="33">
        <v>2603.5699999999997</v>
      </c>
      <c r="C46" s="33">
        <v>2190.4700000000016</v>
      </c>
      <c r="D46" s="33">
        <v>2482.9149999999995</v>
      </c>
      <c r="E46" s="33">
        <v>2296.324999999999</v>
      </c>
      <c r="F46" s="33">
        <v>2526.2549999999983</v>
      </c>
      <c r="G46" s="33">
        <v>2545.050000000001</v>
      </c>
      <c r="H46" s="33">
        <v>2639.49</v>
      </c>
      <c r="I46" s="53">
        <v>2674.885000000001</v>
      </c>
      <c r="J46" s="33">
        <v>2709.0349999999985</v>
      </c>
      <c r="K46" s="33">
        <v>2549.5949999999984</v>
      </c>
      <c r="L46" s="33">
        <v>2433.6600000000003</v>
      </c>
      <c r="M46" s="33">
        <v>2517.699999999999</v>
      </c>
      <c r="N46" s="35">
        <f t="shared" si="4"/>
        <v>30168.949999999997</v>
      </c>
      <c r="O46" s="33">
        <f>N46-N45</f>
        <v>391.4399999999878</v>
      </c>
      <c r="P46" s="33">
        <f>(N46*100/N45)-100</f>
        <v>1.3145491345649276</v>
      </c>
      <c r="Q46" s="33">
        <f>N46/12</f>
        <v>2514.0791666666664</v>
      </c>
      <c r="R46" s="36">
        <v>64697</v>
      </c>
      <c r="S46" s="33">
        <f>(N46*1000/R46)</f>
        <v>466.3114209314187</v>
      </c>
    </row>
    <row r="47" spans="1:19" ht="12.75" customHeight="1">
      <c r="A47" s="54">
        <v>2018</v>
      </c>
      <c r="B47" s="86">
        <v>2508.665</v>
      </c>
      <c r="C47" s="87">
        <v>2210.435</v>
      </c>
      <c r="D47" s="87">
        <v>2574.535</v>
      </c>
      <c r="E47" s="88">
        <v>2362.945</v>
      </c>
      <c r="F47" s="55">
        <v>2560.075</v>
      </c>
      <c r="G47" s="55">
        <v>2520.525</v>
      </c>
      <c r="H47" s="55">
        <v>2660.505</v>
      </c>
      <c r="I47" s="56">
        <v>2663.005</v>
      </c>
      <c r="J47" s="55">
        <v>2498.3250000000016</v>
      </c>
      <c r="K47" s="55">
        <v>2702.645000000001</v>
      </c>
      <c r="L47" s="55">
        <v>2431.6200000000013</v>
      </c>
      <c r="M47" s="94">
        <v>2557.52</v>
      </c>
      <c r="N47" s="57">
        <f t="shared" si="4"/>
        <v>30250.800000000003</v>
      </c>
      <c r="O47" s="86">
        <f>N47-N46</f>
        <v>81.85000000000582</v>
      </c>
      <c r="P47" s="88">
        <f>(N47*100/N46)-100</f>
        <v>0.2713054315778578</v>
      </c>
      <c r="Q47" s="55">
        <f>N47/12</f>
        <v>2520.9</v>
      </c>
      <c r="R47" s="58">
        <v>65349</v>
      </c>
      <c r="S47" s="55">
        <f>(N47*1000/R47)</f>
        <v>462.9114447045862</v>
      </c>
    </row>
    <row r="48" spans="1:19" ht="12.75" customHeight="1">
      <c r="A48" s="54">
        <v>2019</v>
      </c>
      <c r="B48" s="55">
        <v>2493.1400000000012</v>
      </c>
      <c r="C48" s="55">
        <v>2277.544999999999</v>
      </c>
      <c r="D48" s="55">
        <v>2417.68</v>
      </c>
      <c r="E48" s="55">
        <v>2390.24</v>
      </c>
      <c r="F48" s="55">
        <v>2509.65</v>
      </c>
      <c r="G48" s="55">
        <v>2547.565</v>
      </c>
      <c r="H48" s="55">
        <v>2729.91</v>
      </c>
      <c r="I48" s="55">
        <v>2707.155</v>
      </c>
      <c r="J48" s="55">
        <v>2538.155</v>
      </c>
      <c r="K48" s="55"/>
      <c r="L48" s="55"/>
      <c r="M48" s="55"/>
      <c r="N48" s="57">
        <f t="shared" si="4"/>
        <v>22611.039999999997</v>
      </c>
      <c r="O48" s="55"/>
      <c r="P48" s="55"/>
      <c r="Q48" s="55"/>
      <c r="R48" s="58"/>
      <c r="S48" s="55"/>
    </row>
    <row r="49" spans="1:19" ht="12.75" customHeight="1">
      <c r="A49" s="3"/>
      <c r="B49" s="4"/>
      <c r="C49" s="4"/>
      <c r="E49" s="4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5"/>
    </row>
    <row r="50" spans="1:23" ht="18.75" customHeight="1">
      <c r="A50" s="127" t="s">
        <v>24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0"/>
      <c r="W50" s="24"/>
    </row>
    <row r="51" spans="1:23" ht="25.5" customHeight="1">
      <c r="A51" s="7" t="s">
        <v>1</v>
      </c>
      <c r="B51" s="8" t="s">
        <v>6</v>
      </c>
      <c r="C51" s="8" t="s">
        <v>7</v>
      </c>
      <c r="D51" s="8" t="s">
        <v>8</v>
      </c>
      <c r="E51" s="8" t="s">
        <v>9</v>
      </c>
      <c r="F51" s="8" t="s">
        <v>10</v>
      </c>
      <c r="G51" s="8" t="s">
        <v>11</v>
      </c>
      <c r="H51" s="8" t="s">
        <v>12</v>
      </c>
      <c r="I51" s="8" t="s">
        <v>13</v>
      </c>
      <c r="J51" s="8" t="s">
        <v>14</v>
      </c>
      <c r="K51" s="8" t="s">
        <v>15</v>
      </c>
      <c r="L51" s="8" t="s">
        <v>16</v>
      </c>
      <c r="M51" s="8" t="s">
        <v>17</v>
      </c>
      <c r="N51" s="8" t="s">
        <v>18</v>
      </c>
      <c r="O51" s="8" t="s">
        <v>19</v>
      </c>
      <c r="P51" s="8" t="s">
        <v>20</v>
      </c>
      <c r="Q51" s="8" t="s">
        <v>21</v>
      </c>
      <c r="R51" s="9" t="s">
        <v>2</v>
      </c>
      <c r="S51" s="8" t="s">
        <v>22</v>
      </c>
      <c r="W51" s="24"/>
    </row>
    <row r="52" spans="1:19" ht="12.75" customHeight="1">
      <c r="A52" s="25">
        <v>2011</v>
      </c>
      <c r="B52" s="26"/>
      <c r="C52" s="26"/>
      <c r="D52" s="26">
        <v>6.24</v>
      </c>
      <c r="E52" s="26">
        <v>9.54</v>
      </c>
      <c r="F52" s="26">
        <v>4.8</v>
      </c>
      <c r="G52" s="26">
        <v>7.16</v>
      </c>
      <c r="H52" s="26">
        <v>5.66</v>
      </c>
      <c r="I52" s="26">
        <v>9.16</v>
      </c>
      <c r="J52" s="26">
        <v>14.66</v>
      </c>
      <c r="K52" s="26">
        <v>10.94</v>
      </c>
      <c r="L52" s="26">
        <v>8.14</v>
      </c>
      <c r="M52" s="26">
        <v>9.76</v>
      </c>
      <c r="N52" s="27">
        <v>86.06</v>
      </c>
      <c r="O52" s="26"/>
      <c r="P52" s="26"/>
      <c r="Q52" s="26">
        <v>7.171666666666667</v>
      </c>
      <c r="R52" s="16">
        <v>64795</v>
      </c>
      <c r="S52" s="26">
        <f aca="true" t="shared" si="5" ref="S52:S59">N52*1000/R52</f>
        <v>1.3281889034647736</v>
      </c>
    </row>
    <row r="53" spans="1:19" ht="12.75" customHeight="1">
      <c r="A53" s="25">
        <v>2012</v>
      </c>
      <c r="B53" s="26">
        <v>18.68</v>
      </c>
      <c r="C53" s="26">
        <v>10.38</v>
      </c>
      <c r="D53" s="26">
        <v>14.26</v>
      </c>
      <c r="E53" s="26">
        <v>16.58</v>
      </c>
      <c r="F53" s="26">
        <v>8.52</v>
      </c>
      <c r="G53" s="26">
        <v>12.88</v>
      </c>
      <c r="H53" s="26">
        <v>0</v>
      </c>
      <c r="I53" s="26">
        <v>12.74</v>
      </c>
      <c r="J53" s="26">
        <v>9.52</v>
      </c>
      <c r="K53" s="26">
        <v>6.16</v>
      </c>
      <c r="L53" s="26">
        <v>22.62</v>
      </c>
      <c r="M53" s="26">
        <v>13.7</v>
      </c>
      <c r="N53" s="27">
        <v>146.04</v>
      </c>
      <c r="O53" s="26">
        <v>59.98</v>
      </c>
      <c r="P53" s="26">
        <v>69.69556123634669</v>
      </c>
      <c r="Q53" s="26">
        <v>12.17</v>
      </c>
      <c r="R53" s="16">
        <v>64984</v>
      </c>
      <c r="S53" s="26">
        <f t="shared" si="5"/>
        <v>2.2473224178259263</v>
      </c>
    </row>
    <row r="54" spans="1:19" ht="12.75" customHeight="1">
      <c r="A54" s="25">
        <v>2013</v>
      </c>
      <c r="B54" s="26">
        <v>8.68</v>
      </c>
      <c r="C54" s="26">
        <v>14.12</v>
      </c>
      <c r="D54" s="26">
        <v>15.4</v>
      </c>
      <c r="E54" s="26">
        <v>26.58</v>
      </c>
      <c r="F54" s="26">
        <v>19.34</v>
      </c>
      <c r="G54" s="26">
        <v>29.76</v>
      </c>
      <c r="H54" s="26">
        <v>37.7</v>
      </c>
      <c r="I54" s="26">
        <v>13.74</v>
      </c>
      <c r="J54" s="26">
        <v>18.44</v>
      </c>
      <c r="K54" s="26">
        <v>21.94</v>
      </c>
      <c r="L54" s="26">
        <v>18.28</v>
      </c>
      <c r="M54" s="26">
        <v>23.05</v>
      </c>
      <c r="N54" s="27">
        <v>247.03</v>
      </c>
      <c r="O54" s="26">
        <v>100.99</v>
      </c>
      <c r="P54" s="26">
        <v>69.15228704464536</v>
      </c>
      <c r="Q54" s="26">
        <v>20.585833333333337</v>
      </c>
      <c r="R54" s="16">
        <v>65439</v>
      </c>
      <c r="S54" s="26">
        <f t="shared" si="5"/>
        <v>3.7749659988691757</v>
      </c>
    </row>
    <row r="55" spans="1:19" ht="12.75" customHeight="1">
      <c r="A55" s="25">
        <v>2014</v>
      </c>
      <c r="B55" s="26">
        <v>18.085</v>
      </c>
      <c r="C55" s="26">
        <v>16.22</v>
      </c>
      <c r="D55" s="26">
        <v>9.02</v>
      </c>
      <c r="E55" s="26">
        <v>19.28</v>
      </c>
      <c r="F55" s="26">
        <v>2</v>
      </c>
      <c r="G55" s="26">
        <v>0</v>
      </c>
      <c r="H55" s="26">
        <v>2.8</v>
      </c>
      <c r="I55" s="26">
        <v>0</v>
      </c>
      <c r="J55" s="26">
        <v>0</v>
      </c>
      <c r="K55" s="26">
        <v>3.6399999999999997</v>
      </c>
      <c r="L55" s="26">
        <v>0</v>
      </c>
      <c r="M55" s="26">
        <v>4.68</v>
      </c>
      <c r="N55" s="27">
        <v>75.725</v>
      </c>
      <c r="O55" s="26">
        <f>N55-N54</f>
        <v>-171.305</v>
      </c>
      <c r="P55" s="26">
        <f>(N55*100/N54)-100</f>
        <v>-69.34582844188965</v>
      </c>
      <c r="Q55" s="26">
        <f>N55/12</f>
        <v>6.310416666666666</v>
      </c>
      <c r="R55" s="16">
        <v>64994</v>
      </c>
      <c r="S55" s="26">
        <f t="shared" si="5"/>
        <v>1.165107548389082</v>
      </c>
    </row>
    <row r="56" spans="1:19" ht="12.75" customHeight="1">
      <c r="A56" s="25">
        <v>2015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1.46</v>
      </c>
      <c r="L56" s="26">
        <v>2.64</v>
      </c>
      <c r="M56" s="26">
        <v>0</v>
      </c>
      <c r="N56" s="27">
        <v>4.1</v>
      </c>
      <c r="O56" s="26">
        <f>N56-N55</f>
        <v>-71.625</v>
      </c>
      <c r="P56" s="26">
        <f>(N56*100/N55)-100</f>
        <v>-94.58567183889072</v>
      </c>
      <c r="Q56" s="26">
        <f>N56/12</f>
        <v>0.3416666666666666</v>
      </c>
      <c r="R56" s="13">
        <v>64847</v>
      </c>
      <c r="S56" s="26">
        <f t="shared" si="5"/>
        <v>0.06322574675775286</v>
      </c>
    </row>
    <row r="57" spans="1:19" ht="12.75" customHeight="1">
      <c r="A57" s="25">
        <v>2016</v>
      </c>
      <c r="B57" s="11">
        <v>0</v>
      </c>
      <c r="C57" s="26">
        <v>0</v>
      </c>
      <c r="D57" s="26">
        <v>0</v>
      </c>
      <c r="E57" s="26">
        <v>0</v>
      </c>
      <c r="F57" s="11">
        <v>3.88</v>
      </c>
      <c r="G57" s="11">
        <v>0</v>
      </c>
      <c r="H57" s="11">
        <v>0</v>
      </c>
      <c r="I57" s="11">
        <v>0</v>
      </c>
      <c r="J57" s="11">
        <v>3.28</v>
      </c>
      <c r="K57" s="11">
        <v>0</v>
      </c>
      <c r="L57" s="11">
        <v>0</v>
      </c>
      <c r="M57" s="11">
        <v>5.5</v>
      </c>
      <c r="N57" s="12">
        <f>SUM(B57:M57)</f>
        <v>12.66</v>
      </c>
      <c r="O57" s="26">
        <f>N57-N56</f>
        <v>8.56</v>
      </c>
      <c r="P57" s="26">
        <f>(N57*100/N56)-100</f>
        <v>208.78048780487808</v>
      </c>
      <c r="Q57" s="26">
        <f>N57/12</f>
        <v>1.055</v>
      </c>
      <c r="R57" s="13">
        <v>64511</v>
      </c>
      <c r="S57" s="26">
        <f t="shared" si="5"/>
        <v>0.19624560152532125</v>
      </c>
    </row>
    <row r="58" spans="1:19" ht="12.75" customHeight="1">
      <c r="A58" s="66">
        <v>2017</v>
      </c>
      <c r="B58" s="33">
        <v>1.76</v>
      </c>
      <c r="C58" s="67">
        <v>0</v>
      </c>
      <c r="D58" s="67">
        <v>0</v>
      </c>
      <c r="E58" s="67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5">
        <f>SUM(B58:M58)</f>
        <v>1.76</v>
      </c>
      <c r="O58" s="67">
        <f>N58-N57</f>
        <v>-10.9</v>
      </c>
      <c r="P58" s="67">
        <f>(N58*100/N57)-100</f>
        <v>-86.09794628751975</v>
      </c>
      <c r="Q58" s="67">
        <f>N58/12</f>
        <v>0.14666666666666667</v>
      </c>
      <c r="R58" s="36">
        <v>64697</v>
      </c>
      <c r="S58" s="67">
        <f t="shared" si="5"/>
        <v>0.027203734330803593</v>
      </c>
    </row>
    <row r="59" spans="1:19" ht="12.75" customHeight="1">
      <c r="A59" s="68">
        <v>2018</v>
      </c>
      <c r="B59" s="55">
        <v>3.02</v>
      </c>
      <c r="C59" s="55">
        <v>7.94</v>
      </c>
      <c r="D59" s="69">
        <v>0</v>
      </c>
      <c r="E59" s="69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101">
        <f>SUM(B59:M59)</f>
        <v>10.96</v>
      </c>
      <c r="O59" s="102">
        <f>N59-N58</f>
        <v>9.200000000000001</v>
      </c>
      <c r="P59" s="102">
        <f>(N59*100/N58)-100</f>
        <v>522.7272727272727</v>
      </c>
      <c r="Q59" s="102">
        <f>N59/12</f>
        <v>0.9133333333333334</v>
      </c>
      <c r="R59" s="58">
        <v>65349</v>
      </c>
      <c r="S59" s="102">
        <f t="shared" si="5"/>
        <v>0.16771488469601678</v>
      </c>
    </row>
    <row r="60" spans="1:19" ht="12.75" customHeight="1">
      <c r="A60" s="68">
        <v>2019</v>
      </c>
      <c r="B60" s="55">
        <v>0</v>
      </c>
      <c r="C60" s="55">
        <v>15.1</v>
      </c>
      <c r="D60" s="69">
        <v>0</v>
      </c>
      <c r="E60" s="69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/>
      <c r="L60" s="55"/>
      <c r="M60" s="55"/>
      <c r="N60" s="101">
        <f>SUM(B60:M60)</f>
        <v>15.1</v>
      </c>
      <c r="O60" s="69"/>
      <c r="P60" s="69"/>
      <c r="Q60" s="69"/>
      <c r="R60" s="58"/>
      <c r="S60" s="69"/>
    </row>
    <row r="61" spans="1:19" ht="12.75" customHeight="1">
      <c r="A61" s="6"/>
      <c r="B61" s="4"/>
      <c r="C61" s="4"/>
      <c r="D61" s="4"/>
      <c r="E61" s="4"/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6"/>
      <c r="S61" s="5"/>
    </row>
    <row r="62" spans="1:19" ht="18.75" customHeight="1">
      <c r="A62" s="129" t="s">
        <v>3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7"/>
    </row>
    <row r="63" spans="1:19" ht="25.5" customHeight="1">
      <c r="A63" s="9" t="s">
        <v>1</v>
      </c>
      <c r="B63" s="8" t="s">
        <v>6</v>
      </c>
      <c r="C63" s="8" t="s">
        <v>7</v>
      </c>
      <c r="D63" s="8" t="s">
        <v>8</v>
      </c>
      <c r="E63" s="8" t="s">
        <v>9</v>
      </c>
      <c r="F63" s="8" t="s">
        <v>10</v>
      </c>
      <c r="G63" s="8" t="s">
        <v>11</v>
      </c>
      <c r="H63" s="8" t="s">
        <v>12</v>
      </c>
      <c r="I63" s="8" t="s">
        <v>13</v>
      </c>
      <c r="J63" s="8" t="s">
        <v>14</v>
      </c>
      <c r="K63" s="8" t="s">
        <v>15</v>
      </c>
      <c r="L63" s="8" t="s">
        <v>16</v>
      </c>
      <c r="M63" s="8" t="s">
        <v>17</v>
      </c>
      <c r="N63" s="8" t="s">
        <v>18</v>
      </c>
      <c r="O63" s="8" t="s">
        <v>19</v>
      </c>
      <c r="P63" s="8" t="s">
        <v>20</v>
      </c>
      <c r="Q63" s="8" t="s">
        <v>21</v>
      </c>
      <c r="R63" s="9" t="s">
        <v>2</v>
      </c>
      <c r="S63" s="8" t="s">
        <v>22</v>
      </c>
    </row>
    <row r="64" spans="1:19" ht="12.75" customHeight="1">
      <c r="A64" s="22">
        <v>2004</v>
      </c>
      <c r="B64" s="11">
        <v>107.58</v>
      </c>
      <c r="C64" s="11">
        <v>101.58</v>
      </c>
      <c r="D64" s="11">
        <v>119.16</v>
      </c>
      <c r="E64" s="11">
        <v>136.72</v>
      </c>
      <c r="F64" s="11">
        <v>92.965</v>
      </c>
      <c r="G64" s="11">
        <v>95.78</v>
      </c>
      <c r="H64" s="11">
        <v>114.28</v>
      </c>
      <c r="I64" s="11">
        <v>152.58</v>
      </c>
      <c r="J64" s="11">
        <v>141.66</v>
      </c>
      <c r="K64" s="11">
        <v>129.62</v>
      </c>
      <c r="L64" s="11">
        <v>123.84</v>
      </c>
      <c r="M64" s="11">
        <v>123.78</v>
      </c>
      <c r="N64" s="12">
        <v>1439.545</v>
      </c>
      <c r="O64" s="11"/>
      <c r="P64" s="11"/>
      <c r="Q64" s="11">
        <v>119.96208333333334</v>
      </c>
      <c r="R64" s="13">
        <v>58338</v>
      </c>
      <c r="S64" s="11">
        <v>24.675940210497448</v>
      </c>
    </row>
    <row r="65" spans="1:19" ht="12.75" customHeight="1">
      <c r="A65" s="22">
        <v>2005</v>
      </c>
      <c r="B65" s="11">
        <v>98.9</v>
      </c>
      <c r="C65" s="11">
        <v>109.56</v>
      </c>
      <c r="D65" s="11">
        <v>105.18</v>
      </c>
      <c r="E65" s="11">
        <v>138.56</v>
      </c>
      <c r="F65" s="11">
        <v>98.26</v>
      </c>
      <c r="G65" s="11">
        <v>87.54</v>
      </c>
      <c r="H65" s="11">
        <v>92.24</v>
      </c>
      <c r="I65" s="11">
        <v>122.04</v>
      </c>
      <c r="J65" s="11">
        <v>120.445</v>
      </c>
      <c r="K65" s="11">
        <v>146.385</v>
      </c>
      <c r="L65" s="11">
        <v>115.78</v>
      </c>
      <c r="M65" s="11">
        <v>134.245</v>
      </c>
      <c r="N65" s="12">
        <v>1369.135</v>
      </c>
      <c r="O65" s="11">
        <v>-70.41000000000031</v>
      </c>
      <c r="P65" s="11">
        <v>-4.891128794167628</v>
      </c>
      <c r="Q65" s="11">
        <v>114.09458333333332</v>
      </c>
      <c r="R65" s="13">
        <v>59532</v>
      </c>
      <c r="S65" s="11">
        <v>22.998303433447553</v>
      </c>
    </row>
    <row r="66" spans="1:19" ht="12.75" customHeight="1">
      <c r="A66" s="22">
        <v>2006</v>
      </c>
      <c r="B66" s="11">
        <v>112.8</v>
      </c>
      <c r="C66" s="11">
        <v>50.585</v>
      </c>
      <c r="D66" s="11">
        <v>130.832</v>
      </c>
      <c r="E66" s="11">
        <v>96.815</v>
      </c>
      <c r="F66" s="11">
        <v>120.645</v>
      </c>
      <c r="G66" s="11">
        <v>91.87</v>
      </c>
      <c r="H66" s="11">
        <v>89.39</v>
      </c>
      <c r="I66" s="11">
        <v>77.01</v>
      </c>
      <c r="J66" s="11">
        <v>54.44</v>
      </c>
      <c r="K66" s="11">
        <v>161.54</v>
      </c>
      <c r="L66" s="11">
        <v>164.86</v>
      </c>
      <c r="M66" s="11">
        <v>130.52</v>
      </c>
      <c r="N66" s="12">
        <v>1281.3069999999998</v>
      </c>
      <c r="O66" s="11">
        <v>-87.82799999999997</v>
      </c>
      <c r="P66" s="11">
        <v>-6.414853173719166</v>
      </c>
      <c r="Q66" s="11">
        <v>106.77558333333332</v>
      </c>
      <c r="R66" s="13">
        <v>60448</v>
      </c>
      <c r="S66" s="11">
        <v>21.19684687665431</v>
      </c>
    </row>
    <row r="67" spans="1:19" ht="12.75" customHeight="1">
      <c r="A67" s="22">
        <v>2007</v>
      </c>
      <c r="B67" s="11">
        <v>101.67</v>
      </c>
      <c r="C67" s="11">
        <v>125.39</v>
      </c>
      <c r="D67" s="11">
        <v>164.58</v>
      </c>
      <c r="E67" s="11">
        <v>123.74</v>
      </c>
      <c r="F67" s="11">
        <v>169.91</v>
      </c>
      <c r="G67" s="11">
        <v>171.87</v>
      </c>
      <c r="H67" s="11">
        <v>157.72</v>
      </c>
      <c r="I67" s="11">
        <v>197.74</v>
      </c>
      <c r="J67" s="11">
        <v>185.9</v>
      </c>
      <c r="K67" s="11">
        <v>166.92</v>
      </c>
      <c r="L67" s="11">
        <v>156.92</v>
      </c>
      <c r="M67" s="11">
        <v>151.7</v>
      </c>
      <c r="N67" s="12">
        <v>1874.06</v>
      </c>
      <c r="O67" s="11">
        <v>592.7530000000004</v>
      </c>
      <c r="P67" s="11">
        <v>46.261590703867256</v>
      </c>
      <c r="Q67" s="11">
        <v>156.17166666666668</v>
      </c>
      <c r="R67" s="13">
        <v>61955</v>
      </c>
      <c r="S67" s="11">
        <v>30.24872891614882</v>
      </c>
    </row>
    <row r="68" spans="1:19" ht="12.75" customHeight="1">
      <c r="A68" s="22">
        <v>2008</v>
      </c>
      <c r="B68" s="11">
        <v>128.23</v>
      </c>
      <c r="C68" s="11">
        <v>164.48</v>
      </c>
      <c r="D68" s="11">
        <v>140.43</v>
      </c>
      <c r="E68" s="11">
        <v>164.42</v>
      </c>
      <c r="F68" s="11">
        <v>162.34</v>
      </c>
      <c r="G68" s="11">
        <v>164.94</v>
      </c>
      <c r="H68" s="11">
        <v>173.4</v>
      </c>
      <c r="I68" s="11">
        <v>189.79</v>
      </c>
      <c r="J68" s="11">
        <v>190.86</v>
      </c>
      <c r="K68" s="11">
        <v>140.31</v>
      </c>
      <c r="L68" s="11">
        <v>152.73</v>
      </c>
      <c r="M68" s="11">
        <v>131.07</v>
      </c>
      <c r="N68" s="12">
        <v>1903</v>
      </c>
      <c r="O68" s="11">
        <v>28.9399999999996</v>
      </c>
      <c r="P68" s="11">
        <v>1.5442408460774715</v>
      </c>
      <c r="Q68" s="11">
        <v>158.58333333333331</v>
      </c>
      <c r="R68" s="13">
        <v>63305</v>
      </c>
      <c r="S68" s="11">
        <v>30.060816681146825</v>
      </c>
    </row>
    <row r="69" spans="1:19" ht="12.75" customHeight="1">
      <c r="A69" s="22">
        <v>2009</v>
      </c>
      <c r="B69" s="11">
        <v>122.98</v>
      </c>
      <c r="C69" s="11">
        <v>145.16</v>
      </c>
      <c r="D69" s="11">
        <v>137.52</v>
      </c>
      <c r="E69" s="11">
        <v>143.38</v>
      </c>
      <c r="F69" s="11">
        <v>135.26</v>
      </c>
      <c r="G69" s="11">
        <v>127.53</v>
      </c>
      <c r="H69" s="11">
        <v>135.93</v>
      </c>
      <c r="I69" s="11">
        <v>143.86</v>
      </c>
      <c r="J69" s="11">
        <v>217.99</v>
      </c>
      <c r="K69" s="11">
        <v>149.8</v>
      </c>
      <c r="L69" s="11">
        <v>160.87</v>
      </c>
      <c r="M69" s="11">
        <v>148.94</v>
      </c>
      <c r="N69" s="12">
        <v>1769.22</v>
      </c>
      <c r="O69" s="11">
        <v>-133.78</v>
      </c>
      <c r="P69" s="11">
        <v>-7.029952706253283</v>
      </c>
      <c r="Q69" s="11">
        <v>147.435</v>
      </c>
      <c r="R69" s="13">
        <v>63963</v>
      </c>
      <c r="S69" s="11">
        <v>27.660053468411423</v>
      </c>
    </row>
    <row r="70" spans="1:19" ht="12.75" customHeight="1">
      <c r="A70" s="22">
        <v>2010</v>
      </c>
      <c r="B70" s="11">
        <v>152.03</v>
      </c>
      <c r="C70" s="11">
        <v>129.28</v>
      </c>
      <c r="D70" s="11">
        <v>159.34</v>
      </c>
      <c r="E70" s="11">
        <v>153.69</v>
      </c>
      <c r="F70" s="11">
        <v>143.57</v>
      </c>
      <c r="G70" s="11">
        <v>123.09</v>
      </c>
      <c r="H70" s="11">
        <v>143.43</v>
      </c>
      <c r="I70" s="11">
        <v>163.25</v>
      </c>
      <c r="J70" s="11">
        <v>148.24</v>
      </c>
      <c r="K70" s="11">
        <v>141.66</v>
      </c>
      <c r="L70" s="11">
        <v>122.96</v>
      </c>
      <c r="M70" s="11">
        <v>145.54</v>
      </c>
      <c r="N70" s="12">
        <v>1726.08</v>
      </c>
      <c r="O70" s="11">
        <v>-43.13999999999987</v>
      </c>
      <c r="P70" s="11">
        <v>-2.438362668294488</v>
      </c>
      <c r="Q70" s="11">
        <v>143.84</v>
      </c>
      <c r="R70" s="13">
        <v>64147</v>
      </c>
      <c r="S70" s="11">
        <v>26.908195239060284</v>
      </c>
    </row>
    <row r="71" spans="1:19" ht="12.75" customHeight="1">
      <c r="A71" s="22">
        <v>2011</v>
      </c>
      <c r="B71" s="11">
        <v>109.54</v>
      </c>
      <c r="C71" s="11">
        <v>86.36</v>
      </c>
      <c r="D71" s="11">
        <v>117.05</v>
      </c>
      <c r="E71" s="11">
        <v>96.34</v>
      </c>
      <c r="F71" s="11">
        <v>96.53</v>
      </c>
      <c r="G71" s="11">
        <v>94.81</v>
      </c>
      <c r="H71" s="11">
        <v>92.42</v>
      </c>
      <c r="I71" s="11">
        <v>109.02</v>
      </c>
      <c r="J71" s="11">
        <v>138.67</v>
      </c>
      <c r="K71" s="11">
        <v>113.23</v>
      </c>
      <c r="L71" s="11">
        <v>110.46</v>
      </c>
      <c r="M71" s="11">
        <v>73.62</v>
      </c>
      <c r="N71" s="12">
        <v>1238.05</v>
      </c>
      <c r="O71" s="11">
        <v>-488.03</v>
      </c>
      <c r="P71" s="11">
        <v>-28.273892287727122</v>
      </c>
      <c r="Q71" s="11">
        <v>103.1708333333333</v>
      </c>
      <c r="R71" s="13">
        <v>64795</v>
      </c>
      <c r="S71" s="11">
        <v>19.10718419631144</v>
      </c>
    </row>
    <row r="72" spans="1:19" ht="12.75" customHeight="1">
      <c r="A72" s="22">
        <v>2012</v>
      </c>
      <c r="B72" s="11">
        <v>68.07</v>
      </c>
      <c r="C72" s="11">
        <v>67.64</v>
      </c>
      <c r="D72" s="11">
        <v>83.615</v>
      </c>
      <c r="E72" s="11">
        <v>67.66</v>
      </c>
      <c r="F72" s="11">
        <v>72.82</v>
      </c>
      <c r="G72" s="11">
        <v>78.24</v>
      </c>
      <c r="H72" s="11">
        <v>79.86</v>
      </c>
      <c r="I72" s="11">
        <v>85.23</v>
      </c>
      <c r="J72" s="11">
        <v>72.48</v>
      </c>
      <c r="K72" s="11">
        <v>94.51</v>
      </c>
      <c r="L72" s="11">
        <v>70.43</v>
      </c>
      <c r="M72" s="15">
        <v>71.91</v>
      </c>
      <c r="N72" s="12">
        <v>912.465</v>
      </c>
      <c r="O72" s="11">
        <v>-325.585</v>
      </c>
      <c r="P72" s="11">
        <v>-26.298210896167348</v>
      </c>
      <c r="Q72" s="11">
        <v>76.03875</v>
      </c>
      <c r="R72" s="16">
        <v>64984</v>
      </c>
      <c r="S72" s="11">
        <v>14.041379416471747</v>
      </c>
    </row>
    <row r="73" spans="1:19" ht="12.75" customHeight="1">
      <c r="A73" s="22">
        <v>2013</v>
      </c>
      <c r="B73" s="11">
        <v>68.82</v>
      </c>
      <c r="C73" s="11">
        <v>58.57</v>
      </c>
      <c r="D73" s="11">
        <v>64.78</v>
      </c>
      <c r="E73" s="11">
        <v>74.78</v>
      </c>
      <c r="F73" s="11">
        <v>57.45</v>
      </c>
      <c r="G73" s="11">
        <v>52.41</v>
      </c>
      <c r="H73" s="11">
        <v>52.58</v>
      </c>
      <c r="I73" s="11">
        <v>75.67</v>
      </c>
      <c r="J73" s="11">
        <v>92.6</v>
      </c>
      <c r="K73" s="11">
        <v>92.14</v>
      </c>
      <c r="L73" s="11">
        <v>52.21</v>
      </c>
      <c r="M73" s="11">
        <v>45.64</v>
      </c>
      <c r="N73" s="12">
        <v>787.65</v>
      </c>
      <c r="O73" s="11">
        <v>-124.815</v>
      </c>
      <c r="P73" s="11">
        <v>-13.678880833785414</v>
      </c>
      <c r="Q73" s="11">
        <v>65.6375</v>
      </c>
      <c r="R73" s="13">
        <v>65439</v>
      </c>
      <c r="S73" s="11">
        <v>12.036400311740705</v>
      </c>
    </row>
    <row r="74" spans="1:19" ht="12.75" customHeight="1">
      <c r="A74" s="22">
        <v>2014</v>
      </c>
      <c r="B74" s="11">
        <v>54.09</v>
      </c>
      <c r="C74" s="11">
        <v>57.73</v>
      </c>
      <c r="D74" s="11">
        <v>54.01</v>
      </c>
      <c r="E74" s="11">
        <v>44.71</v>
      </c>
      <c r="F74" s="11">
        <v>54.09</v>
      </c>
      <c r="G74" s="11">
        <v>50.02</v>
      </c>
      <c r="H74" s="11">
        <v>67.72</v>
      </c>
      <c r="I74" s="11">
        <v>66.42</v>
      </c>
      <c r="J74" s="11">
        <v>73.82</v>
      </c>
      <c r="K74" s="11">
        <v>73.60000000000001</v>
      </c>
      <c r="L74" s="11">
        <v>83.59</v>
      </c>
      <c r="M74" s="11">
        <v>63.870000000000026</v>
      </c>
      <c r="N74" s="12">
        <f aca="true" t="shared" si="6" ref="N74:N79">SUM(B74:M74)</f>
        <v>743.6700000000001</v>
      </c>
      <c r="O74" s="11">
        <f>N74-N73</f>
        <v>-43.979999999999905</v>
      </c>
      <c r="P74" s="11">
        <f>(N74*100/N73)-100</f>
        <v>-5.583698343172728</v>
      </c>
      <c r="Q74" s="11">
        <f>N74/12</f>
        <v>61.972500000000004</v>
      </c>
      <c r="R74" s="13">
        <v>64994</v>
      </c>
      <c r="S74" s="11">
        <f>N74*1000/R74</f>
        <v>11.442133119980308</v>
      </c>
    </row>
    <row r="75" spans="1:19" ht="12.75" customHeight="1">
      <c r="A75" s="22">
        <v>2015</v>
      </c>
      <c r="B75" s="11">
        <v>67.62</v>
      </c>
      <c r="C75" s="11">
        <v>54.580000000000005</v>
      </c>
      <c r="D75" s="11">
        <v>85.44999999999999</v>
      </c>
      <c r="E75" s="11">
        <v>66.30000000000001</v>
      </c>
      <c r="F75" s="11">
        <v>72.75000000000003</v>
      </c>
      <c r="G75" s="11">
        <v>66.84000000000002</v>
      </c>
      <c r="H75" s="11">
        <v>80.71999999999998</v>
      </c>
      <c r="I75" s="11">
        <v>91.50000000000001</v>
      </c>
      <c r="J75" s="11">
        <v>98.11000000000007</v>
      </c>
      <c r="K75" s="11">
        <v>112.39000000000001</v>
      </c>
      <c r="L75" s="11">
        <v>79.91</v>
      </c>
      <c r="M75" s="11">
        <v>83.38999999999999</v>
      </c>
      <c r="N75" s="12">
        <f t="shared" si="6"/>
        <v>959.5600000000001</v>
      </c>
      <c r="O75" s="11">
        <f>N75-N74</f>
        <v>215.89</v>
      </c>
      <c r="P75" s="11">
        <f>(N75*100/N74)-100</f>
        <v>29.030349482969598</v>
      </c>
      <c r="Q75" s="11">
        <f>N75/12</f>
        <v>79.96333333333334</v>
      </c>
      <c r="R75" s="13">
        <v>64847</v>
      </c>
      <c r="S75" s="11">
        <f>N75*1000/R75</f>
        <v>14.797292087529108</v>
      </c>
    </row>
    <row r="76" spans="1:19" ht="12.75" customHeight="1">
      <c r="A76" s="22">
        <v>2016</v>
      </c>
      <c r="B76" s="11">
        <v>70.03</v>
      </c>
      <c r="C76" s="11">
        <v>81.25999999999999</v>
      </c>
      <c r="D76" s="11">
        <v>98.75000000000001</v>
      </c>
      <c r="E76" s="18">
        <v>98.31</v>
      </c>
      <c r="F76" s="11">
        <v>84.65999999999998</v>
      </c>
      <c r="G76" s="11">
        <v>83.11000000000001</v>
      </c>
      <c r="H76" s="11">
        <v>96.29999999999998</v>
      </c>
      <c r="I76" s="11">
        <v>81.95</v>
      </c>
      <c r="J76" s="11">
        <v>101.02999999999999</v>
      </c>
      <c r="K76" s="11">
        <v>90.49</v>
      </c>
      <c r="L76" s="11">
        <v>96.51</v>
      </c>
      <c r="M76" s="11">
        <v>81.64000000000001</v>
      </c>
      <c r="N76" s="12">
        <f t="shared" si="6"/>
        <v>1064.04</v>
      </c>
      <c r="O76" s="11">
        <f>N76-N75</f>
        <v>104.4799999999999</v>
      </c>
      <c r="P76" s="11">
        <f>(N76*100/N75)-100</f>
        <v>10.888323815081904</v>
      </c>
      <c r="Q76" s="11">
        <f>N76/12</f>
        <v>88.67</v>
      </c>
      <c r="R76" s="13">
        <v>64511</v>
      </c>
      <c r="S76" s="11">
        <f>N76*1000/R76</f>
        <v>16.493931267535768</v>
      </c>
    </row>
    <row r="77" spans="1:19" ht="12.75" customHeight="1">
      <c r="A77" s="52">
        <v>2017</v>
      </c>
      <c r="B77" s="33">
        <v>75.91</v>
      </c>
      <c r="C77" s="33">
        <v>98.72000000000003</v>
      </c>
      <c r="D77" s="33">
        <v>80.19999999999999</v>
      </c>
      <c r="E77" s="61">
        <v>69.18</v>
      </c>
      <c r="F77" s="33">
        <v>65.93</v>
      </c>
      <c r="G77" s="33">
        <v>77.14</v>
      </c>
      <c r="H77" s="33">
        <v>79.66999999999999</v>
      </c>
      <c r="I77" s="33">
        <v>115.70000000000002</v>
      </c>
      <c r="J77" s="33">
        <v>88.83999999999999</v>
      </c>
      <c r="K77" s="33">
        <v>104.47000000000001</v>
      </c>
      <c r="L77" s="33">
        <v>106.96000000000002</v>
      </c>
      <c r="M77" s="33">
        <v>106.15999999999998</v>
      </c>
      <c r="N77" s="35">
        <f t="shared" si="6"/>
        <v>1068.88</v>
      </c>
      <c r="O77" s="33">
        <f>N77-N76</f>
        <v>4.8400000000001455</v>
      </c>
      <c r="P77" s="33">
        <f>(N77*100/N76)-100</f>
        <v>0.45487011766476826</v>
      </c>
      <c r="Q77" s="33">
        <f>N77/12</f>
        <v>89.07333333333334</v>
      </c>
      <c r="R77" s="36">
        <v>64697</v>
      </c>
      <c r="S77" s="33">
        <f>N77*1000/R77</f>
        <v>16.521322472448492</v>
      </c>
    </row>
    <row r="78" spans="1:19" ht="12.75" customHeight="1">
      <c r="A78" s="54">
        <v>2018</v>
      </c>
      <c r="B78" s="55">
        <v>89.645</v>
      </c>
      <c r="C78" s="55">
        <v>68.62</v>
      </c>
      <c r="D78" s="55">
        <v>92.93</v>
      </c>
      <c r="E78" s="55">
        <v>90.58</v>
      </c>
      <c r="F78" s="55">
        <v>72.175</v>
      </c>
      <c r="G78" s="55">
        <v>91.48</v>
      </c>
      <c r="H78" s="55">
        <v>97.12</v>
      </c>
      <c r="I78" s="55">
        <v>101.81</v>
      </c>
      <c r="J78" s="55">
        <v>98.99000000000001</v>
      </c>
      <c r="K78" s="55">
        <v>151.0099999999999</v>
      </c>
      <c r="L78" s="55">
        <v>118.72999999999995</v>
      </c>
      <c r="M78" s="55">
        <v>104.27</v>
      </c>
      <c r="N78" s="57">
        <f t="shared" si="6"/>
        <v>1177.3599999999997</v>
      </c>
      <c r="O78" s="86">
        <f>N78-N77</f>
        <v>108.47999999999956</v>
      </c>
      <c r="P78" s="87">
        <f>(N78*100/N77)-100</f>
        <v>10.14894094753383</v>
      </c>
      <c r="Q78" s="88">
        <f>N78/12</f>
        <v>98.1133333333333</v>
      </c>
      <c r="R78" s="58">
        <v>65349</v>
      </c>
      <c r="S78" s="55">
        <f>N78*1000/R78</f>
        <v>18.0164960443159</v>
      </c>
    </row>
    <row r="79" spans="1:19" ht="12.75" customHeight="1">
      <c r="A79" s="54">
        <v>2019</v>
      </c>
      <c r="B79" s="55">
        <v>100.49000000000001</v>
      </c>
      <c r="C79" s="55">
        <v>102.01000000000002</v>
      </c>
      <c r="D79" s="55">
        <v>114.37</v>
      </c>
      <c r="E79" s="55">
        <v>77.44</v>
      </c>
      <c r="F79" s="55">
        <v>81.22</v>
      </c>
      <c r="G79" s="55">
        <v>96.12</v>
      </c>
      <c r="H79" s="55">
        <v>88.47</v>
      </c>
      <c r="I79" s="55">
        <v>70.58</v>
      </c>
      <c r="J79" s="55">
        <v>106.55</v>
      </c>
      <c r="K79" s="55"/>
      <c r="L79" s="55"/>
      <c r="M79" s="55"/>
      <c r="N79" s="57">
        <f t="shared" si="6"/>
        <v>837.25</v>
      </c>
      <c r="O79" s="55"/>
      <c r="P79" s="55"/>
      <c r="Q79" s="55">
        <f>AVERAGE(B79:M79)</f>
        <v>93.02777777777777</v>
      </c>
      <c r="R79" s="58"/>
      <c r="S79" s="55"/>
    </row>
    <row r="80" spans="1:19" ht="12.75" customHeight="1">
      <c r="A80" s="6"/>
      <c r="B80" s="4"/>
      <c r="C80" s="4"/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6"/>
      <c r="S80" s="5"/>
    </row>
    <row r="81" spans="1:22" ht="18.75" customHeight="1">
      <c r="A81" s="128" t="s">
        <v>25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7"/>
      <c r="V81" s="24"/>
    </row>
    <row r="82" spans="1:22" ht="25.5" customHeight="1">
      <c r="A82" s="28" t="s">
        <v>1</v>
      </c>
      <c r="B82" s="29" t="s">
        <v>6</v>
      </c>
      <c r="C82" s="29" t="s">
        <v>7</v>
      </c>
      <c r="D82" s="29" t="s">
        <v>8</v>
      </c>
      <c r="E82" s="29" t="s">
        <v>9</v>
      </c>
      <c r="F82" s="29" t="s">
        <v>10</v>
      </c>
      <c r="G82" s="29" t="s">
        <v>11</v>
      </c>
      <c r="H82" s="29" t="s">
        <v>12</v>
      </c>
      <c r="I82" s="29" t="s">
        <v>13</v>
      </c>
      <c r="J82" s="29" t="s">
        <v>14</v>
      </c>
      <c r="K82" s="29" t="s">
        <v>15</v>
      </c>
      <c r="L82" s="29" t="s">
        <v>16</v>
      </c>
      <c r="M82" s="29" t="s">
        <v>17</v>
      </c>
      <c r="N82" s="29" t="s">
        <v>18</v>
      </c>
      <c r="O82" s="30" t="s">
        <v>19</v>
      </c>
      <c r="P82" s="29" t="s">
        <v>20</v>
      </c>
      <c r="Q82" s="29" t="s">
        <v>21</v>
      </c>
      <c r="R82" s="31" t="s">
        <v>2</v>
      </c>
      <c r="S82" s="29" t="s">
        <v>22</v>
      </c>
      <c r="V82" s="24"/>
    </row>
    <row r="83" spans="1:19" ht="12.75" customHeight="1">
      <c r="A83" s="22">
        <v>2004</v>
      </c>
      <c r="B83" s="11">
        <v>0</v>
      </c>
      <c r="C83" s="11">
        <v>0</v>
      </c>
      <c r="D83" s="11">
        <v>3.7</v>
      </c>
      <c r="E83" s="11">
        <v>1.3</v>
      </c>
      <c r="F83" s="11">
        <v>0</v>
      </c>
      <c r="G83" s="11">
        <v>0</v>
      </c>
      <c r="H83" s="11">
        <v>0.9</v>
      </c>
      <c r="I83" s="11">
        <v>0</v>
      </c>
      <c r="J83" s="11">
        <v>2.24</v>
      </c>
      <c r="K83" s="11">
        <v>0</v>
      </c>
      <c r="L83" s="11">
        <v>11.54</v>
      </c>
      <c r="M83" s="11">
        <v>0.84</v>
      </c>
      <c r="N83" s="12">
        <v>20.52</v>
      </c>
      <c r="O83" s="11"/>
      <c r="P83" s="11"/>
      <c r="Q83" s="11">
        <v>1.71</v>
      </c>
      <c r="R83" s="13">
        <v>58338</v>
      </c>
      <c r="S83" s="11">
        <v>0.3517432891082999</v>
      </c>
    </row>
    <row r="84" spans="1:19" ht="12.75" customHeight="1">
      <c r="A84" s="22">
        <v>2005</v>
      </c>
      <c r="B84" s="11">
        <v>0</v>
      </c>
      <c r="C84" s="11">
        <v>0</v>
      </c>
      <c r="D84" s="11">
        <v>5.24</v>
      </c>
      <c r="E84" s="11">
        <v>0</v>
      </c>
      <c r="F84" s="11">
        <v>6.96</v>
      </c>
      <c r="G84" s="11">
        <v>6.62</v>
      </c>
      <c r="H84" s="11">
        <v>3.26</v>
      </c>
      <c r="I84" s="11">
        <v>0</v>
      </c>
      <c r="J84" s="11">
        <v>0</v>
      </c>
      <c r="K84" s="11">
        <v>25.32</v>
      </c>
      <c r="L84" s="11">
        <v>3.96</v>
      </c>
      <c r="M84" s="11">
        <v>10.82</v>
      </c>
      <c r="N84" s="12">
        <v>62.18</v>
      </c>
      <c r="O84" s="11">
        <v>41.66</v>
      </c>
      <c r="P84" s="11">
        <f aca="true" t="shared" si="7" ref="P84:P91">(N84*100/N83)-100</f>
        <v>203.02144249512673</v>
      </c>
      <c r="Q84" s="11">
        <v>5.181666666666667</v>
      </c>
      <c r="R84" s="13">
        <v>59532</v>
      </c>
      <c r="S84" s="11">
        <v>1.0444802795135388</v>
      </c>
    </row>
    <row r="85" spans="1:19" ht="12.75" customHeight="1">
      <c r="A85" s="22">
        <v>2006</v>
      </c>
      <c r="B85" s="11">
        <v>19.82</v>
      </c>
      <c r="C85" s="11">
        <v>44.26</v>
      </c>
      <c r="D85" s="11">
        <v>14.045</v>
      </c>
      <c r="E85" s="11">
        <v>62.02</v>
      </c>
      <c r="F85" s="11">
        <v>12.385</v>
      </c>
      <c r="G85" s="11">
        <v>38.88</v>
      </c>
      <c r="H85" s="11">
        <v>72.04</v>
      </c>
      <c r="I85" s="11">
        <v>84.08</v>
      </c>
      <c r="J85" s="11">
        <v>157.13</v>
      </c>
      <c r="K85" s="11">
        <v>26.22</v>
      </c>
      <c r="L85" s="11">
        <v>26.15</v>
      </c>
      <c r="M85" s="11">
        <v>22.89</v>
      </c>
      <c r="N85" s="12">
        <v>579.92</v>
      </c>
      <c r="O85" s="11">
        <v>517.74</v>
      </c>
      <c r="P85" s="11">
        <f t="shared" si="7"/>
        <v>832.6471534255386</v>
      </c>
      <c r="Q85" s="11">
        <v>48.32666666666666</v>
      </c>
      <c r="R85" s="13">
        <v>60448</v>
      </c>
      <c r="S85" s="11">
        <v>9.593700370566438</v>
      </c>
    </row>
    <row r="86" spans="1:19" ht="12.75" customHeight="1">
      <c r="A86" s="22">
        <v>2007</v>
      </c>
      <c r="B86" s="11">
        <v>33.92</v>
      </c>
      <c r="C86" s="11">
        <v>8.67</v>
      </c>
      <c r="D86" s="11">
        <v>17.12</v>
      </c>
      <c r="E86" s="11">
        <v>29.11</v>
      </c>
      <c r="F86" s="11">
        <v>16.25</v>
      </c>
      <c r="G86" s="11">
        <v>81.7</v>
      </c>
      <c r="H86" s="11">
        <v>23.6</v>
      </c>
      <c r="I86" s="11">
        <v>8.71</v>
      </c>
      <c r="J86" s="11">
        <v>7.22</v>
      </c>
      <c r="K86" s="11">
        <v>20.37</v>
      </c>
      <c r="L86" s="11">
        <v>3.05</v>
      </c>
      <c r="M86" s="11">
        <v>9.97</v>
      </c>
      <c r="N86" s="12">
        <v>259.69</v>
      </c>
      <c r="O86" s="11">
        <v>-320.23</v>
      </c>
      <c r="P86" s="11">
        <f t="shared" si="7"/>
        <v>-55.21968547385846</v>
      </c>
      <c r="Q86" s="11">
        <v>21.640833333333337</v>
      </c>
      <c r="R86" s="13">
        <v>61955</v>
      </c>
      <c r="S86" s="11">
        <v>4.191590670648052</v>
      </c>
    </row>
    <row r="87" spans="1:19" ht="12.75" customHeight="1">
      <c r="A87" s="22">
        <v>2008</v>
      </c>
      <c r="B87" s="11">
        <v>24.63</v>
      </c>
      <c r="C87" s="11">
        <v>5.25</v>
      </c>
      <c r="D87" s="11">
        <v>15.95</v>
      </c>
      <c r="E87" s="11">
        <v>19.49</v>
      </c>
      <c r="F87" s="11">
        <v>3.54</v>
      </c>
      <c r="G87" s="11">
        <v>1.05</v>
      </c>
      <c r="H87" s="11">
        <v>1.74</v>
      </c>
      <c r="I87" s="11">
        <v>0</v>
      </c>
      <c r="J87" s="11">
        <v>3.58</v>
      </c>
      <c r="K87" s="11">
        <v>17.9</v>
      </c>
      <c r="L87" s="11">
        <v>5.42</v>
      </c>
      <c r="M87" s="11">
        <v>8.34</v>
      </c>
      <c r="N87" s="12">
        <v>106.89</v>
      </c>
      <c r="O87" s="11">
        <v>-152.8</v>
      </c>
      <c r="P87" s="11">
        <f t="shared" si="7"/>
        <v>-58.83938542107898</v>
      </c>
      <c r="Q87" s="11">
        <v>8.9075</v>
      </c>
      <c r="R87" s="13">
        <v>63305</v>
      </c>
      <c r="S87" s="11">
        <v>1.6884922202037753</v>
      </c>
    </row>
    <row r="88" spans="1:19" ht="12.75" customHeight="1">
      <c r="A88" s="22">
        <v>2009</v>
      </c>
      <c r="B88" s="11">
        <v>4.4</v>
      </c>
      <c r="C88" s="11">
        <v>8.62</v>
      </c>
      <c r="D88" s="11">
        <v>0</v>
      </c>
      <c r="E88" s="11">
        <v>5.58</v>
      </c>
      <c r="F88" s="14">
        <v>7.56</v>
      </c>
      <c r="G88" s="11">
        <v>117.5</v>
      </c>
      <c r="H88" s="11">
        <v>20.82</v>
      </c>
      <c r="I88" s="11">
        <v>14.93</v>
      </c>
      <c r="J88" s="11">
        <v>28.44</v>
      </c>
      <c r="K88" s="11">
        <v>31.24</v>
      </c>
      <c r="L88" s="11">
        <v>7.63</v>
      </c>
      <c r="M88" s="11">
        <v>7.23</v>
      </c>
      <c r="N88" s="12">
        <v>253.95</v>
      </c>
      <c r="O88" s="11">
        <v>147.06</v>
      </c>
      <c r="P88" s="11">
        <f t="shared" si="7"/>
        <v>137.5806904294134</v>
      </c>
      <c r="Q88" s="11">
        <v>21.1625</v>
      </c>
      <c r="R88" s="13">
        <v>63963</v>
      </c>
      <c r="S88" s="11">
        <v>3.970264058909057</v>
      </c>
    </row>
    <row r="89" spans="1:19" ht="12.75" customHeight="1">
      <c r="A89" s="22">
        <v>2010</v>
      </c>
      <c r="B89" s="11">
        <v>0</v>
      </c>
      <c r="C89" s="11">
        <v>6.19</v>
      </c>
      <c r="D89" s="11">
        <v>0.84</v>
      </c>
      <c r="E89" s="11">
        <v>4.26</v>
      </c>
      <c r="F89" s="14">
        <v>0</v>
      </c>
      <c r="G89" s="11">
        <v>7.805</v>
      </c>
      <c r="H89" s="11">
        <v>10.69</v>
      </c>
      <c r="I89" s="11">
        <v>0.34</v>
      </c>
      <c r="J89" s="11">
        <v>15.72</v>
      </c>
      <c r="K89" s="11">
        <v>16.28</v>
      </c>
      <c r="L89" s="11">
        <v>9.62</v>
      </c>
      <c r="M89" s="11">
        <v>2.81</v>
      </c>
      <c r="N89" s="12">
        <v>74.555</v>
      </c>
      <c r="O89" s="11">
        <v>-179.395</v>
      </c>
      <c r="P89" s="11">
        <f t="shared" si="7"/>
        <v>-70.64185863358928</v>
      </c>
      <c r="Q89" s="11">
        <v>6.2129166666666675</v>
      </c>
      <c r="R89" s="13">
        <v>64147</v>
      </c>
      <c r="S89" s="11">
        <v>1.1622523266871405</v>
      </c>
    </row>
    <row r="90" spans="1:19" ht="12.75" customHeight="1">
      <c r="A90" s="32">
        <v>2011</v>
      </c>
      <c r="B90" s="33">
        <v>0</v>
      </c>
      <c r="C90" s="33">
        <v>23.23</v>
      </c>
      <c r="D90" s="33">
        <v>12.87</v>
      </c>
      <c r="E90" s="33">
        <v>6.06</v>
      </c>
      <c r="F90" s="34">
        <v>5.81</v>
      </c>
      <c r="G90" s="33">
        <v>0.74</v>
      </c>
      <c r="H90" s="20">
        <v>16.91</v>
      </c>
      <c r="I90" s="33">
        <v>4.06</v>
      </c>
      <c r="J90" s="33">
        <v>1.21</v>
      </c>
      <c r="K90" s="33">
        <v>6.36</v>
      </c>
      <c r="L90" s="33">
        <v>0</v>
      </c>
      <c r="M90" s="33">
        <v>0</v>
      </c>
      <c r="N90" s="35">
        <v>77.25</v>
      </c>
      <c r="O90" s="33">
        <v>2.694999999999993</v>
      </c>
      <c r="P90" s="11">
        <f t="shared" si="7"/>
        <v>3.6147810341358593</v>
      </c>
      <c r="Q90" s="33">
        <v>6.4375</v>
      </c>
      <c r="R90" s="36">
        <v>64795</v>
      </c>
      <c r="S90" s="33">
        <v>1.1922216220387376</v>
      </c>
    </row>
    <row r="91" spans="1:19" ht="12.75" customHeight="1">
      <c r="A91" s="22">
        <v>2012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2">
        <v>0</v>
      </c>
      <c r="O91" s="11">
        <v>-77.25</v>
      </c>
      <c r="P91" s="11">
        <f t="shared" si="7"/>
        <v>-100</v>
      </c>
      <c r="Q91" s="11">
        <v>0</v>
      </c>
      <c r="R91" s="16">
        <v>64984</v>
      </c>
      <c r="S91" s="11">
        <v>0</v>
      </c>
    </row>
    <row r="92" spans="1:19" ht="12.75" customHeight="1">
      <c r="A92" s="22">
        <v>2013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2">
        <v>0</v>
      </c>
      <c r="O92" s="11">
        <v>0</v>
      </c>
      <c r="P92" s="11">
        <v>0</v>
      </c>
      <c r="Q92" s="11">
        <v>0</v>
      </c>
      <c r="R92" s="13">
        <v>65439</v>
      </c>
      <c r="S92" s="11">
        <v>0</v>
      </c>
    </row>
    <row r="93" spans="1:19" ht="12.75" customHeight="1">
      <c r="A93" s="22">
        <v>2014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1.51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2">
        <f aca="true" t="shared" si="8" ref="N93:N98">SUM(B93:M93)</f>
        <v>1.51</v>
      </c>
      <c r="O93" s="11">
        <f>N93-N92</f>
        <v>1.51</v>
      </c>
      <c r="P93" s="11"/>
      <c r="Q93" s="11">
        <f>N93/12</f>
        <v>0.12583333333333332</v>
      </c>
      <c r="R93" s="13">
        <v>64994</v>
      </c>
      <c r="S93" s="11">
        <f>N93*1000/R93</f>
        <v>0.02323291380742838</v>
      </c>
    </row>
    <row r="94" spans="1:19" ht="12.75" customHeight="1">
      <c r="A94" s="22">
        <v>2015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2">
        <f t="shared" si="8"/>
        <v>0</v>
      </c>
      <c r="O94" s="11">
        <f>N94-N93</f>
        <v>-1.51</v>
      </c>
      <c r="P94" s="11">
        <f>(N94*100/N93)-100</f>
        <v>-100</v>
      </c>
      <c r="Q94" s="11">
        <v>0</v>
      </c>
      <c r="R94" s="13">
        <v>64847</v>
      </c>
      <c r="S94" s="11">
        <v>0</v>
      </c>
    </row>
    <row r="95" spans="1:19" ht="12.75" customHeight="1">
      <c r="A95" s="22">
        <v>2016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2">
        <f t="shared" si="8"/>
        <v>0</v>
      </c>
      <c r="O95" s="11">
        <f>N95-N94</f>
        <v>0</v>
      </c>
      <c r="P95" s="11"/>
      <c r="Q95" s="11">
        <v>0</v>
      </c>
      <c r="R95" s="13">
        <v>64511</v>
      </c>
      <c r="S95" s="11">
        <v>0</v>
      </c>
    </row>
    <row r="96" spans="1:19" ht="12.75" customHeight="1">
      <c r="A96" s="52">
        <v>2017</v>
      </c>
      <c r="B96" s="33">
        <v>0</v>
      </c>
      <c r="C96" s="33">
        <v>0</v>
      </c>
      <c r="D96" s="33">
        <v>0</v>
      </c>
      <c r="E96" s="33">
        <v>0</v>
      </c>
      <c r="F96" s="33">
        <v>0</v>
      </c>
      <c r="G96" s="33">
        <v>0.8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5">
        <f t="shared" si="8"/>
        <v>0.8</v>
      </c>
      <c r="O96" s="33">
        <f>N96-N95</f>
        <v>0.8</v>
      </c>
      <c r="P96" s="33"/>
      <c r="Q96" s="33">
        <v>0</v>
      </c>
      <c r="R96" s="36">
        <v>64697</v>
      </c>
      <c r="S96" s="33">
        <v>0</v>
      </c>
    </row>
    <row r="97" spans="1:19" ht="12.75" customHeight="1">
      <c r="A97" s="54">
        <v>2018</v>
      </c>
      <c r="B97" s="55">
        <v>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7">
        <f t="shared" si="8"/>
        <v>0</v>
      </c>
      <c r="O97" s="86">
        <f>N97-N96</f>
        <v>-0.8</v>
      </c>
      <c r="P97" s="55"/>
      <c r="Q97" s="87">
        <v>0</v>
      </c>
      <c r="R97" s="58">
        <v>65349</v>
      </c>
      <c r="S97" s="87">
        <v>0</v>
      </c>
    </row>
    <row r="98" spans="1:19" ht="12.75" customHeight="1">
      <c r="A98" s="54">
        <v>2019</v>
      </c>
      <c r="B98" s="55">
        <v>0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I98" s="55">
        <v>0</v>
      </c>
      <c r="J98" s="55">
        <v>0</v>
      </c>
      <c r="K98" s="55"/>
      <c r="L98" s="55"/>
      <c r="M98" s="55"/>
      <c r="N98" s="57">
        <f t="shared" si="8"/>
        <v>0</v>
      </c>
      <c r="O98" s="55"/>
      <c r="P98" s="55"/>
      <c r="Q98" s="55"/>
      <c r="R98" s="58"/>
      <c r="S98" s="55"/>
    </row>
    <row r="99" spans="1:19" ht="12.75" customHeight="1">
      <c r="A99" s="6"/>
      <c r="B99" s="4"/>
      <c r="C99" s="4"/>
      <c r="D99" s="4"/>
      <c r="E99" s="4"/>
      <c r="F99" s="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6"/>
      <c r="S99" s="5"/>
    </row>
    <row r="100" spans="1:19" ht="21" customHeight="1">
      <c r="A100" s="130" t="s">
        <v>26</v>
      </c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0"/>
    </row>
    <row r="101" spans="1:19" ht="12.75" customHeight="1">
      <c r="A101" s="6"/>
      <c r="B101" s="4"/>
      <c r="C101" s="4"/>
      <c r="D101" s="4"/>
      <c r="E101" s="4"/>
      <c r="F101" s="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6"/>
      <c r="S101" s="5"/>
    </row>
    <row r="102" spans="1:19" ht="18.75" customHeight="1">
      <c r="A102" s="115" t="s">
        <v>27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7"/>
    </row>
    <row r="103" spans="1:19" ht="25.5" customHeight="1">
      <c r="A103" s="37" t="s">
        <v>1</v>
      </c>
      <c r="B103" s="38" t="s">
        <v>6</v>
      </c>
      <c r="C103" s="38" t="s">
        <v>7</v>
      </c>
      <c r="D103" s="38" t="s">
        <v>8</v>
      </c>
      <c r="E103" s="38" t="s">
        <v>9</v>
      </c>
      <c r="F103" s="38" t="s">
        <v>10</v>
      </c>
      <c r="G103" s="38" t="s">
        <v>11</v>
      </c>
      <c r="H103" s="38" t="s">
        <v>12</v>
      </c>
      <c r="I103" s="38" t="s">
        <v>13</v>
      </c>
      <c r="J103" s="38" t="s">
        <v>14</v>
      </c>
      <c r="K103" s="38" t="s">
        <v>15</v>
      </c>
      <c r="L103" s="38" t="s">
        <v>16</v>
      </c>
      <c r="M103" s="38" t="s">
        <v>17</v>
      </c>
      <c r="N103" s="38" t="s">
        <v>28</v>
      </c>
      <c r="O103" s="38" t="s">
        <v>19</v>
      </c>
      <c r="P103" s="38" t="s">
        <v>20</v>
      </c>
      <c r="Q103" s="38" t="s">
        <v>29</v>
      </c>
      <c r="R103" s="39" t="s">
        <v>2</v>
      </c>
      <c r="S103" s="38" t="s">
        <v>22</v>
      </c>
    </row>
    <row r="104" spans="1:19" ht="12.75" customHeight="1">
      <c r="A104" s="22">
        <v>2007</v>
      </c>
      <c r="B104" s="13">
        <v>32580</v>
      </c>
      <c r="C104" s="13">
        <v>23160</v>
      </c>
      <c r="D104" s="13">
        <v>33150</v>
      </c>
      <c r="E104" s="13">
        <v>43920</v>
      </c>
      <c r="F104" s="13">
        <v>36760</v>
      </c>
      <c r="G104" s="13">
        <v>40920</v>
      </c>
      <c r="H104" s="13">
        <v>44520</v>
      </c>
      <c r="I104" s="13">
        <v>45980</v>
      </c>
      <c r="J104" s="13">
        <v>44880</v>
      </c>
      <c r="K104" s="13">
        <v>46380</v>
      </c>
      <c r="L104" s="13">
        <v>41280</v>
      </c>
      <c r="M104" s="13">
        <v>41860</v>
      </c>
      <c r="N104" s="40">
        <v>475390</v>
      </c>
      <c r="O104" s="41"/>
      <c r="P104" s="41"/>
      <c r="Q104" s="16">
        <f aca="true" t="shared" si="9" ref="Q104:Q115">N104/12</f>
        <v>39615.833333333336</v>
      </c>
      <c r="R104" s="16">
        <v>61955</v>
      </c>
      <c r="S104" s="42">
        <f aca="true" t="shared" si="10" ref="S104:S115">N104/R104</f>
        <v>7.673149866838835</v>
      </c>
    </row>
    <row r="105" spans="1:19" ht="12.75" customHeight="1">
      <c r="A105" s="22">
        <v>2008</v>
      </c>
      <c r="B105" s="13">
        <v>57940</v>
      </c>
      <c r="C105" s="13">
        <v>48360</v>
      </c>
      <c r="D105" s="13">
        <v>51610</v>
      </c>
      <c r="E105" s="13">
        <v>45340</v>
      </c>
      <c r="F105" s="13">
        <v>42180</v>
      </c>
      <c r="G105" s="13">
        <v>56620</v>
      </c>
      <c r="H105" s="13">
        <v>49280</v>
      </c>
      <c r="I105" s="13">
        <v>49640</v>
      </c>
      <c r="J105" s="13">
        <v>64500</v>
      </c>
      <c r="K105" s="13">
        <v>54300</v>
      </c>
      <c r="L105" s="13">
        <v>62540</v>
      </c>
      <c r="M105" s="13">
        <v>54460</v>
      </c>
      <c r="N105" s="40">
        <v>636770</v>
      </c>
      <c r="O105" s="16">
        <f aca="true" t="shared" si="11" ref="O105:O114">N105-N104</f>
        <v>161380</v>
      </c>
      <c r="P105" s="43">
        <f aca="true" t="shared" si="12" ref="P105:P114">(N105*100/N104)-100</f>
        <v>33.94686467952627</v>
      </c>
      <c r="Q105" s="16">
        <f t="shared" si="9"/>
        <v>53064.166666666664</v>
      </c>
      <c r="R105" s="16">
        <v>63305</v>
      </c>
      <c r="S105" s="42">
        <f t="shared" si="10"/>
        <v>10.058763130874338</v>
      </c>
    </row>
    <row r="106" spans="1:19" ht="12.75" customHeight="1">
      <c r="A106" s="22">
        <v>2009</v>
      </c>
      <c r="B106" s="13">
        <v>53770</v>
      </c>
      <c r="C106" s="13">
        <v>42900</v>
      </c>
      <c r="D106" s="13">
        <v>53200</v>
      </c>
      <c r="E106" s="13">
        <v>53280</v>
      </c>
      <c r="F106" s="13">
        <v>40130</v>
      </c>
      <c r="G106" s="13">
        <v>46030</v>
      </c>
      <c r="H106" s="13">
        <v>48020</v>
      </c>
      <c r="I106" s="13">
        <v>45030</v>
      </c>
      <c r="J106" s="13">
        <v>57220</v>
      </c>
      <c r="K106" s="13">
        <v>44940</v>
      </c>
      <c r="L106" s="13">
        <v>42490</v>
      </c>
      <c r="M106" s="13">
        <v>46130</v>
      </c>
      <c r="N106" s="40">
        <v>573190</v>
      </c>
      <c r="O106" s="16">
        <f t="shared" si="11"/>
        <v>-63580</v>
      </c>
      <c r="P106" s="43">
        <f t="shared" si="12"/>
        <v>-9.984766870298543</v>
      </c>
      <c r="Q106" s="16">
        <f t="shared" si="9"/>
        <v>47765.833333333336</v>
      </c>
      <c r="R106" s="16">
        <v>63963</v>
      </c>
      <c r="S106" s="42">
        <f t="shared" si="10"/>
        <v>8.96127448681269</v>
      </c>
    </row>
    <row r="107" spans="1:19" ht="12.75" customHeight="1">
      <c r="A107" s="22">
        <v>2010</v>
      </c>
      <c r="B107" s="13">
        <v>48710</v>
      </c>
      <c r="C107" s="13">
        <v>34950</v>
      </c>
      <c r="D107" s="13">
        <v>45610</v>
      </c>
      <c r="E107" s="13">
        <v>41350</v>
      </c>
      <c r="F107" s="13">
        <v>36720</v>
      </c>
      <c r="G107" s="13">
        <v>35760</v>
      </c>
      <c r="H107" s="13">
        <v>46490</v>
      </c>
      <c r="I107" s="13">
        <v>36840</v>
      </c>
      <c r="J107" s="13">
        <v>40340</v>
      </c>
      <c r="K107" s="13">
        <v>36740</v>
      </c>
      <c r="L107" s="13">
        <v>38660</v>
      </c>
      <c r="M107" s="13">
        <v>40580</v>
      </c>
      <c r="N107" s="40">
        <v>482750</v>
      </c>
      <c r="O107" s="16">
        <f t="shared" si="11"/>
        <v>-90440</v>
      </c>
      <c r="P107" s="43">
        <f t="shared" si="12"/>
        <v>-15.778363195450027</v>
      </c>
      <c r="Q107" s="16">
        <f t="shared" si="9"/>
        <v>40229.166666666664</v>
      </c>
      <c r="R107" s="16">
        <v>64147</v>
      </c>
      <c r="S107" s="42">
        <f t="shared" si="10"/>
        <v>7.52568319640825</v>
      </c>
    </row>
    <row r="108" spans="1:19" ht="12.75" customHeight="1">
      <c r="A108" s="22">
        <v>2011</v>
      </c>
      <c r="B108" s="13">
        <v>35560</v>
      </c>
      <c r="C108" s="13">
        <v>37160</v>
      </c>
      <c r="D108" s="13">
        <v>43120</v>
      </c>
      <c r="E108" s="13">
        <v>39060</v>
      </c>
      <c r="F108" s="13">
        <v>47200</v>
      </c>
      <c r="G108" s="13">
        <v>46780</v>
      </c>
      <c r="H108" s="13">
        <v>49740</v>
      </c>
      <c r="I108" s="13">
        <v>45200</v>
      </c>
      <c r="J108" s="13">
        <v>45380</v>
      </c>
      <c r="K108" s="13">
        <v>35531.776066814564</v>
      </c>
      <c r="L108" s="13">
        <v>45840</v>
      </c>
      <c r="M108" s="13">
        <v>47080</v>
      </c>
      <c r="N108" s="40">
        <v>517652</v>
      </c>
      <c r="O108" s="16">
        <f t="shared" si="11"/>
        <v>34902</v>
      </c>
      <c r="P108" s="43">
        <f t="shared" si="12"/>
        <v>7.229829104091138</v>
      </c>
      <c r="Q108" s="16">
        <f t="shared" si="9"/>
        <v>43137.666666666664</v>
      </c>
      <c r="R108" s="36">
        <v>64795</v>
      </c>
      <c r="S108" s="42">
        <f t="shared" si="10"/>
        <v>7.989073230959179</v>
      </c>
    </row>
    <row r="109" spans="1:19" ht="12.75" customHeight="1">
      <c r="A109" s="22">
        <v>2012</v>
      </c>
      <c r="B109" s="13">
        <v>49060</v>
      </c>
      <c r="C109" s="13">
        <v>39480</v>
      </c>
      <c r="D109" s="13">
        <v>56720</v>
      </c>
      <c r="E109" s="13">
        <v>44210</v>
      </c>
      <c r="F109" s="13">
        <v>41980</v>
      </c>
      <c r="G109" s="13">
        <v>39110</v>
      </c>
      <c r="H109" s="13">
        <v>48090</v>
      </c>
      <c r="I109" s="13">
        <v>39840</v>
      </c>
      <c r="J109" s="13">
        <v>38220</v>
      </c>
      <c r="K109" s="13">
        <v>41580</v>
      </c>
      <c r="L109" s="13">
        <v>45530</v>
      </c>
      <c r="M109" s="13">
        <v>41590</v>
      </c>
      <c r="N109" s="40">
        <v>525410</v>
      </c>
      <c r="O109" s="16">
        <f t="shared" si="11"/>
        <v>7758</v>
      </c>
      <c r="P109" s="43">
        <f t="shared" si="12"/>
        <v>1.4986902397749873</v>
      </c>
      <c r="Q109" s="16">
        <f t="shared" si="9"/>
        <v>43784.166666666664</v>
      </c>
      <c r="R109" s="16">
        <v>64984</v>
      </c>
      <c r="S109" s="42">
        <f t="shared" si="10"/>
        <v>8.085220977471378</v>
      </c>
    </row>
    <row r="110" spans="1:19" ht="12.75" customHeight="1">
      <c r="A110" s="22">
        <v>2013</v>
      </c>
      <c r="B110" s="13">
        <v>48190</v>
      </c>
      <c r="C110" s="13">
        <v>32600</v>
      </c>
      <c r="D110" s="13">
        <v>34550</v>
      </c>
      <c r="E110" s="13">
        <v>37550</v>
      </c>
      <c r="F110" s="13">
        <v>34860</v>
      </c>
      <c r="G110" s="13">
        <v>37310</v>
      </c>
      <c r="H110" s="13">
        <v>39900</v>
      </c>
      <c r="I110" s="13">
        <v>40670</v>
      </c>
      <c r="J110" s="13">
        <v>38670</v>
      </c>
      <c r="K110" s="44">
        <v>37500</v>
      </c>
      <c r="L110" s="13">
        <v>37700</v>
      </c>
      <c r="M110" s="13">
        <v>41640</v>
      </c>
      <c r="N110" s="40">
        <f aca="true" t="shared" si="13" ref="N110:N116">SUM(B110:M110)</f>
        <v>461140</v>
      </c>
      <c r="O110" s="16">
        <f t="shared" si="11"/>
        <v>-64270</v>
      </c>
      <c r="P110" s="43">
        <f t="shared" si="12"/>
        <v>-12.232351877581323</v>
      </c>
      <c r="Q110" s="16">
        <f t="shared" si="9"/>
        <v>38428.333333333336</v>
      </c>
      <c r="R110" s="13">
        <v>65439</v>
      </c>
      <c r="S110" s="42">
        <f t="shared" si="10"/>
        <v>7.0468680756124025</v>
      </c>
    </row>
    <row r="111" spans="1:19" ht="12.75" customHeight="1">
      <c r="A111" s="22">
        <v>2014</v>
      </c>
      <c r="B111" s="13">
        <v>48114</v>
      </c>
      <c r="C111" s="13">
        <v>32880</v>
      </c>
      <c r="D111" s="13">
        <v>37330</v>
      </c>
      <c r="E111" s="13">
        <v>36140</v>
      </c>
      <c r="F111" s="13">
        <v>33490</v>
      </c>
      <c r="G111" s="13">
        <v>43670</v>
      </c>
      <c r="H111" s="13">
        <v>38690</v>
      </c>
      <c r="I111" s="13">
        <v>39320</v>
      </c>
      <c r="J111" s="13">
        <v>43350</v>
      </c>
      <c r="K111" s="13">
        <v>34910</v>
      </c>
      <c r="L111" s="13">
        <v>32790</v>
      </c>
      <c r="M111" s="13">
        <v>44040</v>
      </c>
      <c r="N111" s="40">
        <f t="shared" si="13"/>
        <v>464724</v>
      </c>
      <c r="O111" s="16">
        <f t="shared" si="11"/>
        <v>3584</v>
      </c>
      <c r="P111" s="43">
        <f t="shared" si="12"/>
        <v>0.7772043197293641</v>
      </c>
      <c r="Q111" s="16">
        <f t="shared" si="9"/>
        <v>38727</v>
      </c>
      <c r="R111" s="13">
        <v>64994</v>
      </c>
      <c r="S111" s="42">
        <f t="shared" si="10"/>
        <v>7.150260024002216</v>
      </c>
    </row>
    <row r="112" spans="1:19" ht="12.75" customHeight="1">
      <c r="A112" s="22">
        <v>2015</v>
      </c>
      <c r="B112" s="13">
        <v>47900</v>
      </c>
      <c r="C112" s="13">
        <v>36120</v>
      </c>
      <c r="D112" s="13">
        <v>42040</v>
      </c>
      <c r="E112" s="13">
        <v>37590</v>
      </c>
      <c r="F112" s="13">
        <v>37590</v>
      </c>
      <c r="G112" s="13">
        <v>42400</v>
      </c>
      <c r="H112" s="13">
        <v>39170</v>
      </c>
      <c r="I112" s="13">
        <v>47030</v>
      </c>
      <c r="J112" s="13">
        <v>44360</v>
      </c>
      <c r="K112" s="13">
        <v>45750</v>
      </c>
      <c r="L112" s="13">
        <v>42410</v>
      </c>
      <c r="M112" s="13">
        <v>45120</v>
      </c>
      <c r="N112" s="40">
        <f t="shared" si="13"/>
        <v>507480</v>
      </c>
      <c r="O112" s="16">
        <f t="shared" si="11"/>
        <v>42756</v>
      </c>
      <c r="P112" s="43">
        <f t="shared" si="12"/>
        <v>9.20029953262582</v>
      </c>
      <c r="Q112" s="16">
        <f t="shared" si="9"/>
        <v>42290</v>
      </c>
      <c r="R112" s="13">
        <v>64847</v>
      </c>
      <c r="S112" s="42">
        <f t="shared" si="10"/>
        <v>7.8258053572254695</v>
      </c>
    </row>
    <row r="113" spans="1:19" ht="12.75" customHeight="1">
      <c r="A113" s="22">
        <v>2016</v>
      </c>
      <c r="B113" s="13">
        <v>48080</v>
      </c>
      <c r="C113" s="13">
        <v>42780</v>
      </c>
      <c r="D113" s="13">
        <v>42330</v>
      </c>
      <c r="E113" s="13">
        <v>41835</v>
      </c>
      <c r="F113" s="13">
        <v>41850</v>
      </c>
      <c r="G113" s="13">
        <v>39940</v>
      </c>
      <c r="H113" s="13">
        <v>45153</v>
      </c>
      <c r="I113" s="13">
        <v>44400</v>
      </c>
      <c r="J113" s="13">
        <v>46690</v>
      </c>
      <c r="K113" s="13">
        <v>42349</v>
      </c>
      <c r="L113" s="13">
        <v>44438</v>
      </c>
      <c r="M113" s="13">
        <v>46223</v>
      </c>
      <c r="N113" s="40">
        <f t="shared" si="13"/>
        <v>526068</v>
      </c>
      <c r="O113" s="16">
        <f t="shared" si="11"/>
        <v>18588</v>
      </c>
      <c r="P113" s="43">
        <f t="shared" si="12"/>
        <v>3.6628044454953823</v>
      </c>
      <c r="Q113" s="16">
        <f t="shared" si="9"/>
        <v>43839</v>
      </c>
      <c r="R113" s="13">
        <v>64511</v>
      </c>
      <c r="S113" s="42">
        <f t="shared" si="10"/>
        <v>8.154702298832758</v>
      </c>
    </row>
    <row r="114" spans="1:19" ht="12.75" customHeight="1">
      <c r="A114" s="52">
        <v>2017</v>
      </c>
      <c r="B114" s="36">
        <v>53210</v>
      </c>
      <c r="C114" s="36">
        <v>39740</v>
      </c>
      <c r="D114" s="36">
        <v>49110</v>
      </c>
      <c r="E114" s="36">
        <v>39980</v>
      </c>
      <c r="F114" s="36">
        <v>44550</v>
      </c>
      <c r="G114" s="36">
        <v>44760</v>
      </c>
      <c r="H114" s="36">
        <v>44550</v>
      </c>
      <c r="I114" s="36">
        <v>43700</v>
      </c>
      <c r="J114" s="36">
        <v>45770</v>
      </c>
      <c r="K114" s="36">
        <v>47050</v>
      </c>
      <c r="L114" s="36">
        <v>50020</v>
      </c>
      <c r="M114" s="36">
        <v>48820</v>
      </c>
      <c r="N114" s="70">
        <f t="shared" si="13"/>
        <v>551260</v>
      </c>
      <c r="O114" s="71">
        <f t="shared" si="11"/>
        <v>25192</v>
      </c>
      <c r="P114" s="72">
        <f t="shared" si="12"/>
        <v>4.78873453621965</v>
      </c>
      <c r="Q114" s="71">
        <f t="shared" si="9"/>
        <v>45938.333333333336</v>
      </c>
      <c r="R114" s="36">
        <v>64697</v>
      </c>
      <c r="S114" s="73">
        <f t="shared" si="10"/>
        <v>8.520642379090221</v>
      </c>
    </row>
    <row r="115" spans="1:19" ht="12.75" customHeight="1">
      <c r="A115" s="54">
        <v>2018</v>
      </c>
      <c r="B115" s="58">
        <v>58360</v>
      </c>
      <c r="C115" s="58">
        <v>46110</v>
      </c>
      <c r="D115" s="58">
        <v>46440</v>
      </c>
      <c r="E115" s="58">
        <v>46350</v>
      </c>
      <c r="F115" s="58">
        <v>44550</v>
      </c>
      <c r="G115" s="58">
        <v>46830</v>
      </c>
      <c r="H115" s="58">
        <v>54610</v>
      </c>
      <c r="I115" s="58">
        <v>57790</v>
      </c>
      <c r="J115" s="58">
        <v>57270</v>
      </c>
      <c r="K115" s="58">
        <v>61043</v>
      </c>
      <c r="L115" s="58">
        <v>55790</v>
      </c>
      <c r="M115" s="58">
        <v>51150</v>
      </c>
      <c r="N115" s="74">
        <f t="shared" si="13"/>
        <v>626293</v>
      </c>
      <c r="O115" s="75">
        <f>N115-N114</f>
        <v>75033</v>
      </c>
      <c r="P115" s="76">
        <f>(N115*100/N114)-100</f>
        <v>13.61118165656859</v>
      </c>
      <c r="Q115" s="93">
        <f t="shared" si="9"/>
        <v>52191.083333333336</v>
      </c>
      <c r="R115" s="92">
        <v>65349</v>
      </c>
      <c r="S115" s="95">
        <f t="shared" si="10"/>
        <v>9.58381918621555</v>
      </c>
    </row>
    <row r="116" spans="1:19" ht="12.75" customHeight="1">
      <c r="A116" s="54">
        <v>2019</v>
      </c>
      <c r="B116" s="58">
        <v>59941</v>
      </c>
      <c r="C116" s="58">
        <v>47369</v>
      </c>
      <c r="D116" s="58">
        <v>48650</v>
      </c>
      <c r="E116" s="58">
        <v>57840</v>
      </c>
      <c r="F116" s="58">
        <v>55420</v>
      </c>
      <c r="G116" s="58">
        <v>54600</v>
      </c>
      <c r="H116" s="58">
        <v>63730</v>
      </c>
      <c r="I116" s="58">
        <v>56950</v>
      </c>
      <c r="J116" s="58"/>
      <c r="K116" s="58"/>
      <c r="L116" s="58"/>
      <c r="M116" s="58"/>
      <c r="N116" s="74">
        <f t="shared" si="13"/>
        <v>444500</v>
      </c>
      <c r="O116" s="75"/>
      <c r="P116" s="76"/>
      <c r="Q116" s="75">
        <f>AVERAGE(B116:M116)</f>
        <v>55562.5</v>
      </c>
      <c r="R116" s="58"/>
      <c r="S116" s="106"/>
    </row>
    <row r="117" spans="1:19" ht="12.75" customHeight="1">
      <c r="A117" s="6"/>
      <c r="B117" s="4"/>
      <c r="C117" s="4"/>
      <c r="D117" s="4"/>
      <c r="E117" s="4"/>
      <c r="F117" s="4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6"/>
      <c r="S117" s="5"/>
    </row>
    <row r="118" spans="1:19" ht="18.75" customHeight="1">
      <c r="A118" s="115" t="s">
        <v>30</v>
      </c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7"/>
    </row>
    <row r="119" spans="1:19" ht="25.5" customHeight="1">
      <c r="A119" s="37" t="s">
        <v>1</v>
      </c>
      <c r="B119" s="38" t="s">
        <v>6</v>
      </c>
      <c r="C119" s="38" t="s">
        <v>7</v>
      </c>
      <c r="D119" s="38" t="s">
        <v>8</v>
      </c>
      <c r="E119" s="38" t="s">
        <v>9</v>
      </c>
      <c r="F119" s="38" t="s">
        <v>10</v>
      </c>
      <c r="G119" s="38" t="s">
        <v>11</v>
      </c>
      <c r="H119" s="38" t="s">
        <v>12</v>
      </c>
      <c r="I119" s="38" t="s">
        <v>13</v>
      </c>
      <c r="J119" s="38" t="s">
        <v>14</v>
      </c>
      <c r="K119" s="38" t="s">
        <v>15</v>
      </c>
      <c r="L119" s="38" t="s">
        <v>16</v>
      </c>
      <c r="M119" s="38" t="s">
        <v>17</v>
      </c>
      <c r="N119" s="38" t="s">
        <v>28</v>
      </c>
      <c r="O119" s="38" t="s">
        <v>19</v>
      </c>
      <c r="P119" s="38" t="s">
        <v>20</v>
      </c>
      <c r="Q119" s="38" t="s">
        <v>29</v>
      </c>
      <c r="R119" s="39" t="s">
        <v>2</v>
      </c>
      <c r="S119" s="38" t="s">
        <v>22</v>
      </c>
    </row>
    <row r="120" spans="1:19" ht="12.75" customHeight="1">
      <c r="A120" s="22">
        <v>2007</v>
      </c>
      <c r="B120" s="13">
        <v>8669</v>
      </c>
      <c r="C120" s="13">
        <v>8669</v>
      </c>
      <c r="D120" s="13">
        <v>8669</v>
      </c>
      <c r="E120" s="13">
        <v>8669</v>
      </c>
      <c r="F120" s="13">
        <v>8669</v>
      </c>
      <c r="G120" s="13">
        <v>8669</v>
      </c>
      <c r="H120" s="13">
        <v>8669</v>
      </c>
      <c r="I120" s="13">
        <v>8669</v>
      </c>
      <c r="J120" s="13">
        <v>8669</v>
      </c>
      <c r="K120" s="13">
        <v>8669</v>
      </c>
      <c r="L120" s="13">
        <v>8669</v>
      </c>
      <c r="M120" s="13">
        <v>8669</v>
      </c>
      <c r="N120" s="40">
        <v>104028</v>
      </c>
      <c r="O120" s="41"/>
      <c r="P120" s="41"/>
      <c r="Q120" s="16">
        <f aca="true" t="shared" si="14" ref="Q120:Q131">N120/12</f>
        <v>8669</v>
      </c>
      <c r="R120" s="16">
        <v>61955</v>
      </c>
      <c r="S120" s="46">
        <f aca="true" t="shared" si="15" ref="S120:S131">N120/R120</f>
        <v>1.6790896618513438</v>
      </c>
    </row>
    <row r="121" spans="1:19" ht="12.75" customHeight="1">
      <c r="A121" s="22">
        <v>2008</v>
      </c>
      <c r="B121" s="13">
        <v>8669</v>
      </c>
      <c r="C121" s="13">
        <v>8669</v>
      </c>
      <c r="D121" s="13">
        <v>8328</v>
      </c>
      <c r="E121" s="13">
        <v>8988</v>
      </c>
      <c r="F121" s="13">
        <v>8988</v>
      </c>
      <c r="G121" s="13">
        <v>8988</v>
      </c>
      <c r="H121" s="13">
        <v>8988</v>
      </c>
      <c r="I121" s="13">
        <v>8988</v>
      </c>
      <c r="J121" s="13">
        <v>8988</v>
      </c>
      <c r="K121" s="13">
        <v>8988</v>
      </c>
      <c r="L121" s="13">
        <v>8988</v>
      </c>
      <c r="M121" s="13">
        <v>8600</v>
      </c>
      <c r="N121" s="40">
        <v>106170</v>
      </c>
      <c r="O121" s="16">
        <f aca="true" t="shared" si="16" ref="O121:O131">N121-N120</f>
        <v>2142</v>
      </c>
      <c r="P121" s="43">
        <f aca="true" t="shared" si="17" ref="P121:P131">(N121*100/N120)-100</f>
        <v>2.059061022032523</v>
      </c>
      <c r="Q121" s="16">
        <f t="shared" si="14"/>
        <v>8847.5</v>
      </c>
      <c r="R121" s="16">
        <v>63305</v>
      </c>
      <c r="S121" s="46">
        <f t="shared" si="15"/>
        <v>1.6771187110022905</v>
      </c>
    </row>
    <row r="122" spans="1:19" ht="12.75" customHeight="1">
      <c r="A122" s="22">
        <v>2009</v>
      </c>
      <c r="B122" s="13">
        <v>8600</v>
      </c>
      <c r="C122" s="13">
        <v>8600</v>
      </c>
      <c r="D122" s="13">
        <v>8600</v>
      </c>
      <c r="E122" s="13">
        <v>8600</v>
      </c>
      <c r="F122" s="13">
        <v>8600</v>
      </c>
      <c r="G122" s="13">
        <v>9399</v>
      </c>
      <c r="H122" s="13">
        <v>9399</v>
      </c>
      <c r="I122" s="13">
        <v>9399</v>
      </c>
      <c r="J122" s="13">
        <v>9399</v>
      </c>
      <c r="K122" s="13">
        <v>9399</v>
      </c>
      <c r="L122" s="13">
        <v>9399</v>
      </c>
      <c r="M122" s="13">
        <v>9399</v>
      </c>
      <c r="N122" s="40">
        <v>108793</v>
      </c>
      <c r="O122" s="16">
        <f t="shared" si="16"/>
        <v>2623</v>
      </c>
      <c r="P122" s="43">
        <f t="shared" si="17"/>
        <v>2.470566073278704</v>
      </c>
      <c r="Q122" s="16">
        <f t="shared" si="14"/>
        <v>9066.083333333334</v>
      </c>
      <c r="R122" s="16">
        <v>63963</v>
      </c>
      <c r="S122" s="46">
        <f t="shared" si="15"/>
        <v>1.7008739427481512</v>
      </c>
    </row>
    <row r="123" spans="1:19" ht="12.75" customHeight="1">
      <c r="A123" s="22">
        <v>2010</v>
      </c>
      <c r="B123" s="13">
        <v>3500</v>
      </c>
      <c r="C123" s="13">
        <v>4740</v>
      </c>
      <c r="D123" s="13">
        <v>4560</v>
      </c>
      <c r="E123" s="13">
        <v>4440</v>
      </c>
      <c r="F123" s="13">
        <v>6370</v>
      </c>
      <c r="G123" s="13">
        <v>6700</v>
      </c>
      <c r="H123" s="13">
        <v>8580</v>
      </c>
      <c r="I123" s="13">
        <v>9980</v>
      </c>
      <c r="J123" s="13">
        <v>9680</v>
      </c>
      <c r="K123" s="13">
        <v>5680</v>
      </c>
      <c r="L123" s="13">
        <v>10840</v>
      </c>
      <c r="M123" s="13">
        <v>7520</v>
      </c>
      <c r="N123" s="40">
        <v>82590</v>
      </c>
      <c r="O123" s="16">
        <f t="shared" si="16"/>
        <v>-26203</v>
      </c>
      <c r="P123" s="43">
        <f t="shared" si="17"/>
        <v>-24.085189304458922</v>
      </c>
      <c r="Q123" s="16">
        <f t="shared" si="14"/>
        <v>6882.5</v>
      </c>
      <c r="R123" s="16">
        <v>64147</v>
      </c>
      <c r="S123" s="46">
        <f t="shared" si="15"/>
        <v>1.2875114970302586</v>
      </c>
    </row>
    <row r="124" spans="1:19" ht="12.75" customHeight="1">
      <c r="A124" s="22">
        <v>2011</v>
      </c>
      <c r="B124" s="13">
        <v>8660</v>
      </c>
      <c r="C124" s="13">
        <v>9560</v>
      </c>
      <c r="D124" s="13">
        <v>10320</v>
      </c>
      <c r="E124" s="13">
        <v>11060</v>
      </c>
      <c r="F124" s="13">
        <v>10240</v>
      </c>
      <c r="G124" s="13">
        <v>8940</v>
      </c>
      <c r="H124" s="13">
        <v>9040</v>
      </c>
      <c r="I124" s="13">
        <v>11840</v>
      </c>
      <c r="J124" s="13">
        <v>10420</v>
      </c>
      <c r="K124" s="13">
        <v>9760</v>
      </c>
      <c r="L124" s="13">
        <v>12360</v>
      </c>
      <c r="M124" s="13">
        <v>9760</v>
      </c>
      <c r="N124" s="40">
        <v>121960</v>
      </c>
      <c r="O124" s="16">
        <f t="shared" si="16"/>
        <v>39370</v>
      </c>
      <c r="P124" s="43">
        <f t="shared" si="17"/>
        <v>47.669209347378626</v>
      </c>
      <c r="Q124" s="16">
        <f t="shared" si="14"/>
        <v>10163.333333333334</v>
      </c>
      <c r="R124" s="36">
        <v>64795</v>
      </c>
      <c r="S124" s="42">
        <f t="shared" si="15"/>
        <v>1.8822440003086658</v>
      </c>
    </row>
    <row r="125" spans="1:19" ht="12.75" customHeight="1">
      <c r="A125" s="22">
        <v>2012</v>
      </c>
      <c r="B125" s="13">
        <v>15480</v>
      </c>
      <c r="C125" s="13">
        <v>15140</v>
      </c>
      <c r="D125" s="13">
        <v>13920</v>
      </c>
      <c r="E125" s="13">
        <v>10100</v>
      </c>
      <c r="F125" s="13">
        <v>9660</v>
      </c>
      <c r="G125" s="13">
        <v>12420</v>
      </c>
      <c r="H125" s="13">
        <v>8340</v>
      </c>
      <c r="I125" s="13">
        <v>8600</v>
      </c>
      <c r="J125" s="13">
        <v>8920</v>
      </c>
      <c r="K125" s="13">
        <v>8980</v>
      </c>
      <c r="L125" s="13">
        <v>5000</v>
      </c>
      <c r="M125" s="13">
        <v>8980</v>
      </c>
      <c r="N125" s="40">
        <v>125540</v>
      </c>
      <c r="O125" s="16">
        <f t="shared" si="16"/>
        <v>3580</v>
      </c>
      <c r="P125" s="43">
        <f t="shared" si="17"/>
        <v>2.9353886520170533</v>
      </c>
      <c r="Q125" s="16">
        <f t="shared" si="14"/>
        <v>10461.666666666666</v>
      </c>
      <c r="R125" s="16">
        <v>64984</v>
      </c>
      <c r="S125" s="42">
        <f t="shared" si="15"/>
        <v>1.9318601501908161</v>
      </c>
    </row>
    <row r="126" spans="1:19" ht="12.75" customHeight="1">
      <c r="A126" s="22">
        <v>2013</v>
      </c>
      <c r="B126" s="13">
        <v>9980</v>
      </c>
      <c r="C126" s="13">
        <v>8160</v>
      </c>
      <c r="D126" s="13">
        <v>9100</v>
      </c>
      <c r="E126" s="13">
        <v>9720</v>
      </c>
      <c r="F126" s="13">
        <v>8440</v>
      </c>
      <c r="G126" s="13">
        <v>9740</v>
      </c>
      <c r="H126" s="13">
        <v>13240</v>
      </c>
      <c r="I126" s="13">
        <v>9500</v>
      </c>
      <c r="J126" s="13">
        <v>8320</v>
      </c>
      <c r="K126" s="13">
        <v>7900</v>
      </c>
      <c r="L126" s="13">
        <v>8980</v>
      </c>
      <c r="M126" s="13">
        <v>5760</v>
      </c>
      <c r="N126" s="40">
        <f aca="true" t="shared" si="18" ref="N126:N132">SUM(B126:M126)</f>
        <v>108840</v>
      </c>
      <c r="O126" s="16">
        <f t="shared" si="16"/>
        <v>-16700</v>
      </c>
      <c r="P126" s="43">
        <f t="shared" si="17"/>
        <v>-13.302533057192932</v>
      </c>
      <c r="Q126" s="16">
        <f t="shared" si="14"/>
        <v>9070</v>
      </c>
      <c r="R126" s="13">
        <v>65439</v>
      </c>
      <c r="S126" s="42">
        <f t="shared" si="15"/>
        <v>1.6632283500664742</v>
      </c>
    </row>
    <row r="127" spans="1:19" ht="12.75" customHeight="1">
      <c r="A127" s="22">
        <v>2014</v>
      </c>
      <c r="B127" s="13">
        <v>10100</v>
      </c>
      <c r="C127" s="13">
        <v>10320</v>
      </c>
      <c r="D127" s="13">
        <v>8620</v>
      </c>
      <c r="E127" s="13">
        <v>11380</v>
      </c>
      <c r="F127" s="13">
        <v>8200</v>
      </c>
      <c r="G127" s="13">
        <v>6560</v>
      </c>
      <c r="H127" s="13">
        <v>9620</v>
      </c>
      <c r="I127" s="13">
        <v>8700</v>
      </c>
      <c r="J127" s="13">
        <v>10080</v>
      </c>
      <c r="K127" s="13">
        <v>10080</v>
      </c>
      <c r="L127" s="13">
        <v>9220</v>
      </c>
      <c r="M127" s="13">
        <v>10480</v>
      </c>
      <c r="N127" s="40">
        <f t="shared" si="18"/>
        <v>113360</v>
      </c>
      <c r="O127" s="16">
        <f t="shared" si="16"/>
        <v>4520</v>
      </c>
      <c r="P127" s="43">
        <f t="shared" si="17"/>
        <v>4.152884968761484</v>
      </c>
      <c r="Q127" s="16">
        <f t="shared" si="14"/>
        <v>9446.666666666666</v>
      </c>
      <c r="R127" s="13">
        <v>64994</v>
      </c>
      <c r="S127" s="42">
        <f t="shared" si="15"/>
        <v>1.7441609994768748</v>
      </c>
    </row>
    <row r="128" spans="1:19" ht="12.75" customHeight="1">
      <c r="A128" s="22">
        <v>2015</v>
      </c>
      <c r="B128" s="13">
        <v>10420</v>
      </c>
      <c r="C128" s="13">
        <v>7720</v>
      </c>
      <c r="D128" s="13">
        <v>11580</v>
      </c>
      <c r="E128" s="13">
        <v>8620</v>
      </c>
      <c r="F128" s="13">
        <v>7780</v>
      </c>
      <c r="G128" s="13">
        <v>8160</v>
      </c>
      <c r="H128" s="13">
        <v>8600</v>
      </c>
      <c r="I128" s="13">
        <v>9560</v>
      </c>
      <c r="J128" s="13">
        <v>13900</v>
      </c>
      <c r="K128" s="13">
        <v>14080</v>
      </c>
      <c r="L128" s="13">
        <v>12880</v>
      </c>
      <c r="M128" s="13">
        <v>17700</v>
      </c>
      <c r="N128" s="40">
        <f t="shared" si="18"/>
        <v>131000</v>
      </c>
      <c r="O128" s="16">
        <f t="shared" si="16"/>
        <v>17640</v>
      </c>
      <c r="P128" s="43">
        <f t="shared" si="17"/>
        <v>15.561044460127036</v>
      </c>
      <c r="Q128" s="16">
        <f t="shared" si="14"/>
        <v>10916.666666666666</v>
      </c>
      <c r="R128" s="13">
        <v>64847</v>
      </c>
      <c r="S128" s="42">
        <f t="shared" si="15"/>
        <v>2.020139713479421</v>
      </c>
    </row>
    <row r="129" spans="1:19" ht="12.75" customHeight="1">
      <c r="A129" s="22">
        <v>2016</v>
      </c>
      <c r="B129" s="13">
        <v>12820</v>
      </c>
      <c r="C129" s="13">
        <v>13070</v>
      </c>
      <c r="D129" s="13">
        <v>15660</v>
      </c>
      <c r="E129" s="13">
        <v>12290</v>
      </c>
      <c r="F129" s="13">
        <v>12970</v>
      </c>
      <c r="G129" s="13">
        <v>13700</v>
      </c>
      <c r="H129" s="13">
        <v>16972</v>
      </c>
      <c r="I129" s="13">
        <v>18782</v>
      </c>
      <c r="J129" s="13">
        <v>21805</v>
      </c>
      <c r="K129" s="13">
        <v>15000</v>
      </c>
      <c r="L129" s="13">
        <v>19590</v>
      </c>
      <c r="M129" s="13">
        <v>15900</v>
      </c>
      <c r="N129" s="40">
        <f t="shared" si="18"/>
        <v>188559</v>
      </c>
      <c r="O129" s="16">
        <f t="shared" si="16"/>
        <v>57559</v>
      </c>
      <c r="P129" s="43">
        <f t="shared" si="17"/>
        <v>43.93816793893129</v>
      </c>
      <c r="Q129" s="16">
        <f t="shared" si="14"/>
        <v>15713.25</v>
      </c>
      <c r="R129" s="13">
        <v>64511</v>
      </c>
      <c r="S129" s="42">
        <f t="shared" si="15"/>
        <v>2.922896870301189</v>
      </c>
    </row>
    <row r="130" spans="1:19" ht="12.75" customHeight="1">
      <c r="A130" s="52">
        <v>2017</v>
      </c>
      <c r="B130" s="36">
        <v>22300</v>
      </c>
      <c r="C130" s="36">
        <v>14330</v>
      </c>
      <c r="D130" s="36">
        <v>17520</v>
      </c>
      <c r="E130" s="36">
        <v>14430</v>
      </c>
      <c r="F130" s="36">
        <v>14610</v>
      </c>
      <c r="G130" s="36">
        <v>19800</v>
      </c>
      <c r="H130" s="36">
        <v>16650</v>
      </c>
      <c r="I130" s="36">
        <v>19310</v>
      </c>
      <c r="J130" s="36">
        <v>16650</v>
      </c>
      <c r="K130" s="36">
        <v>19790</v>
      </c>
      <c r="L130" s="36">
        <v>19260</v>
      </c>
      <c r="M130" s="36">
        <v>18000</v>
      </c>
      <c r="N130" s="70">
        <f t="shared" si="18"/>
        <v>212650</v>
      </c>
      <c r="O130" s="71">
        <f t="shared" si="16"/>
        <v>24091</v>
      </c>
      <c r="P130" s="72">
        <f t="shared" si="17"/>
        <v>12.77637238211912</v>
      </c>
      <c r="Q130" s="71">
        <f t="shared" si="14"/>
        <v>17720.833333333332</v>
      </c>
      <c r="R130" s="36">
        <v>64697</v>
      </c>
      <c r="S130" s="73">
        <f t="shared" si="15"/>
        <v>3.286860287184877</v>
      </c>
    </row>
    <row r="131" spans="1:19" ht="12.75" customHeight="1">
      <c r="A131" s="54">
        <v>2018</v>
      </c>
      <c r="B131" s="58">
        <v>17190</v>
      </c>
      <c r="C131" s="58">
        <v>19540</v>
      </c>
      <c r="D131" s="58">
        <v>16940</v>
      </c>
      <c r="E131" s="58">
        <v>17557</v>
      </c>
      <c r="F131" s="58">
        <v>15400</v>
      </c>
      <c r="G131" s="58">
        <v>15731</v>
      </c>
      <c r="H131" s="58">
        <v>12001</v>
      </c>
      <c r="I131" s="58">
        <v>4740</v>
      </c>
      <c r="J131" s="58">
        <v>36690</v>
      </c>
      <c r="K131" s="58">
        <v>8670</v>
      </c>
      <c r="L131" s="58">
        <v>0</v>
      </c>
      <c r="M131" s="58">
        <v>8522</v>
      </c>
      <c r="N131" s="97">
        <f t="shared" si="18"/>
        <v>172981</v>
      </c>
      <c r="O131" s="98">
        <f t="shared" si="16"/>
        <v>-39669</v>
      </c>
      <c r="P131" s="99">
        <f t="shared" si="17"/>
        <v>-18.654596755231594</v>
      </c>
      <c r="Q131" s="100">
        <f t="shared" si="14"/>
        <v>14415.083333333334</v>
      </c>
      <c r="R131" s="58">
        <v>65349</v>
      </c>
      <c r="S131" s="95">
        <f t="shared" si="15"/>
        <v>2.647033619489204</v>
      </c>
    </row>
    <row r="132" spans="1:19" ht="12.75" customHeight="1">
      <c r="A132" s="54">
        <v>2019</v>
      </c>
      <c r="B132" s="58">
        <v>8810</v>
      </c>
      <c r="C132" s="58">
        <v>8830</v>
      </c>
      <c r="D132" s="58">
        <v>5480</v>
      </c>
      <c r="E132" s="58">
        <v>3970</v>
      </c>
      <c r="F132" s="58">
        <v>2910</v>
      </c>
      <c r="G132" s="58">
        <v>3240</v>
      </c>
      <c r="H132" s="58">
        <v>2460</v>
      </c>
      <c r="I132" s="58">
        <v>2770</v>
      </c>
      <c r="J132" s="58"/>
      <c r="K132" s="58"/>
      <c r="L132" s="58"/>
      <c r="M132" s="58"/>
      <c r="N132" s="97">
        <f t="shared" si="18"/>
        <v>38470</v>
      </c>
      <c r="O132" s="75"/>
      <c r="P132" s="76"/>
      <c r="Q132" s="75">
        <f>AVERAGE(B132:M132)</f>
        <v>4808.75</v>
      </c>
      <c r="R132" s="58"/>
      <c r="S132" s="106"/>
    </row>
    <row r="133" spans="1:19" ht="12.75" customHeight="1">
      <c r="A133" s="6"/>
      <c r="B133" s="4"/>
      <c r="C133" s="4"/>
      <c r="D133" s="4"/>
      <c r="E133" s="4"/>
      <c r="F133" s="4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6"/>
      <c r="S133" s="5"/>
    </row>
    <row r="134" spans="1:19" ht="18.75" customHeight="1">
      <c r="A134" s="115" t="s">
        <v>31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7"/>
    </row>
    <row r="135" spans="1:19" ht="25.5" customHeight="1">
      <c r="A135" s="37" t="s">
        <v>1</v>
      </c>
      <c r="B135" s="38" t="s">
        <v>6</v>
      </c>
      <c r="C135" s="38" t="s">
        <v>7</v>
      </c>
      <c r="D135" s="38" t="s">
        <v>8</v>
      </c>
      <c r="E135" s="38" t="s">
        <v>9</v>
      </c>
      <c r="F135" s="38" t="s">
        <v>10</v>
      </c>
      <c r="G135" s="38" t="s">
        <v>11</v>
      </c>
      <c r="H135" s="38" t="s">
        <v>12</v>
      </c>
      <c r="I135" s="38" t="s">
        <v>13</v>
      </c>
      <c r="J135" s="38" t="s">
        <v>14</v>
      </c>
      <c r="K135" s="38" t="s">
        <v>15</v>
      </c>
      <c r="L135" s="38" t="s">
        <v>16</v>
      </c>
      <c r="M135" s="38" t="s">
        <v>17</v>
      </c>
      <c r="N135" s="38" t="s">
        <v>28</v>
      </c>
      <c r="O135" s="38" t="s">
        <v>19</v>
      </c>
      <c r="P135" s="38" t="s">
        <v>20</v>
      </c>
      <c r="Q135" s="38" t="s">
        <v>29</v>
      </c>
      <c r="R135" s="39" t="s">
        <v>2</v>
      </c>
      <c r="S135" s="38" t="s">
        <v>22</v>
      </c>
    </row>
    <row r="136" spans="1:19" ht="12.75" customHeight="1">
      <c r="A136" s="22">
        <v>2007</v>
      </c>
      <c r="B136" s="13">
        <v>12780</v>
      </c>
      <c r="C136" s="13">
        <v>7820</v>
      </c>
      <c r="D136" s="13">
        <v>12440</v>
      </c>
      <c r="E136" s="13">
        <v>10960</v>
      </c>
      <c r="F136" s="13">
        <v>14960</v>
      </c>
      <c r="G136" s="13">
        <v>10400</v>
      </c>
      <c r="H136" s="13">
        <v>12960</v>
      </c>
      <c r="I136" s="13">
        <v>15540</v>
      </c>
      <c r="J136" s="13">
        <v>15240</v>
      </c>
      <c r="K136" s="13">
        <v>19560</v>
      </c>
      <c r="L136" s="13">
        <v>22540</v>
      </c>
      <c r="M136" s="13">
        <v>17540</v>
      </c>
      <c r="N136" s="40">
        <v>172740</v>
      </c>
      <c r="O136" s="15"/>
      <c r="P136" s="15"/>
      <c r="Q136" s="13">
        <f aca="true" t="shared" si="19" ref="Q136:Q147">N136/12</f>
        <v>14395</v>
      </c>
      <c r="R136" s="13">
        <v>61955</v>
      </c>
      <c r="S136" s="47">
        <f aca="true" t="shared" si="20" ref="S136:S147">N136/R136</f>
        <v>2.788152691469615</v>
      </c>
    </row>
    <row r="137" spans="1:19" ht="12.75" customHeight="1">
      <c r="A137" s="22">
        <v>2008</v>
      </c>
      <c r="B137" s="13">
        <v>17420</v>
      </c>
      <c r="C137" s="13">
        <v>21840</v>
      </c>
      <c r="D137" s="13">
        <v>17360</v>
      </c>
      <c r="E137" s="13">
        <v>22980</v>
      </c>
      <c r="F137" s="13">
        <v>20360</v>
      </c>
      <c r="G137" s="13">
        <v>19140</v>
      </c>
      <c r="H137" s="13">
        <v>25940</v>
      </c>
      <c r="I137" s="13">
        <v>37020</v>
      </c>
      <c r="J137" s="13">
        <v>31940</v>
      </c>
      <c r="K137" s="13">
        <v>29780</v>
      </c>
      <c r="L137" s="13">
        <v>19880</v>
      </c>
      <c r="M137" s="13">
        <v>26540</v>
      </c>
      <c r="N137" s="40">
        <v>290200</v>
      </c>
      <c r="O137" s="13">
        <f aca="true" t="shared" si="21" ref="O137:O147">N137-N136</f>
        <v>117460</v>
      </c>
      <c r="P137" s="48">
        <f aca="true" t="shared" si="22" ref="P137:P147">(N137*100/N136)-100</f>
        <v>67.9981475049207</v>
      </c>
      <c r="Q137" s="13">
        <f t="shared" si="19"/>
        <v>24183.333333333332</v>
      </c>
      <c r="R137" s="13">
        <v>63305</v>
      </c>
      <c r="S137" s="47">
        <f t="shared" si="20"/>
        <v>4.584156069820709</v>
      </c>
    </row>
    <row r="138" spans="1:19" ht="12.75" customHeight="1">
      <c r="A138" s="22">
        <v>2009</v>
      </c>
      <c r="B138" s="13">
        <v>23080</v>
      </c>
      <c r="C138" s="13">
        <v>23620</v>
      </c>
      <c r="D138" s="13">
        <v>30880</v>
      </c>
      <c r="E138" s="13">
        <v>27980</v>
      </c>
      <c r="F138" s="13">
        <v>22160</v>
      </c>
      <c r="G138" s="13">
        <v>23500</v>
      </c>
      <c r="H138" s="13">
        <v>17660</v>
      </c>
      <c r="I138" s="13">
        <v>22120</v>
      </c>
      <c r="J138" s="13">
        <v>22260</v>
      </c>
      <c r="K138" s="13">
        <v>23120</v>
      </c>
      <c r="L138" s="13">
        <v>21820</v>
      </c>
      <c r="M138" s="13">
        <v>18400</v>
      </c>
      <c r="N138" s="40">
        <v>276600</v>
      </c>
      <c r="O138" s="13">
        <f t="shared" si="21"/>
        <v>-13600</v>
      </c>
      <c r="P138" s="48">
        <f t="shared" si="22"/>
        <v>-4.686423156443837</v>
      </c>
      <c r="Q138" s="13">
        <f t="shared" si="19"/>
        <v>23050</v>
      </c>
      <c r="R138" s="13">
        <v>63963</v>
      </c>
      <c r="S138" s="47">
        <f t="shared" si="20"/>
        <v>4.324375029313822</v>
      </c>
    </row>
    <row r="139" spans="1:19" ht="12.75" customHeight="1">
      <c r="A139" s="22">
        <v>2010</v>
      </c>
      <c r="B139" s="13">
        <v>28500</v>
      </c>
      <c r="C139" s="13">
        <v>21280</v>
      </c>
      <c r="D139" s="13">
        <v>27140</v>
      </c>
      <c r="E139" s="13">
        <v>25280</v>
      </c>
      <c r="F139" s="13">
        <v>25000</v>
      </c>
      <c r="G139" s="13">
        <v>25140</v>
      </c>
      <c r="H139" s="13">
        <v>28540</v>
      </c>
      <c r="I139" s="13">
        <v>21668</v>
      </c>
      <c r="J139" s="13">
        <v>26933</v>
      </c>
      <c r="K139" s="13">
        <v>24979</v>
      </c>
      <c r="L139" s="13">
        <v>22273</v>
      </c>
      <c r="M139" s="13">
        <v>26392</v>
      </c>
      <c r="N139" s="40">
        <v>303125</v>
      </c>
      <c r="O139" s="13">
        <f t="shared" si="21"/>
        <v>26525</v>
      </c>
      <c r="P139" s="48">
        <f t="shared" si="22"/>
        <v>9.58966015907447</v>
      </c>
      <c r="Q139" s="13">
        <f t="shared" si="19"/>
        <v>25260.416666666668</v>
      </c>
      <c r="R139" s="13">
        <v>64147</v>
      </c>
      <c r="S139" s="47">
        <f t="shared" si="20"/>
        <v>4.7254743012143985</v>
      </c>
    </row>
    <row r="140" spans="1:19" ht="12.75" customHeight="1">
      <c r="A140" s="22">
        <v>2011</v>
      </c>
      <c r="B140" s="13">
        <v>25907</v>
      </c>
      <c r="C140" s="13">
        <v>24206</v>
      </c>
      <c r="D140" s="13">
        <v>28068</v>
      </c>
      <c r="E140" s="13">
        <v>22985</v>
      </c>
      <c r="F140" s="13">
        <v>28559</v>
      </c>
      <c r="G140" s="13">
        <v>25938</v>
      </c>
      <c r="H140" s="13">
        <v>28348</v>
      </c>
      <c r="I140" s="13">
        <v>26758</v>
      </c>
      <c r="J140" s="13">
        <v>27366</v>
      </c>
      <c r="K140" s="13">
        <v>28286</v>
      </c>
      <c r="L140" s="13">
        <v>23358</v>
      </c>
      <c r="M140" s="13">
        <v>26566</v>
      </c>
      <c r="N140" s="40">
        <v>316345</v>
      </c>
      <c r="O140" s="13">
        <f t="shared" si="21"/>
        <v>13220</v>
      </c>
      <c r="P140" s="48">
        <f t="shared" si="22"/>
        <v>4.361237113402055</v>
      </c>
      <c r="Q140" s="13">
        <f t="shared" si="19"/>
        <v>26362.083333333332</v>
      </c>
      <c r="R140" s="36">
        <v>64795</v>
      </c>
      <c r="S140" s="47">
        <f t="shared" si="20"/>
        <v>4.882244000308666</v>
      </c>
    </row>
    <row r="141" spans="1:19" ht="12.75" customHeight="1">
      <c r="A141" s="22">
        <v>2012</v>
      </c>
      <c r="B141" s="13">
        <v>26792</v>
      </c>
      <c r="C141" s="13">
        <v>23795</v>
      </c>
      <c r="D141" s="13">
        <v>34214</v>
      </c>
      <c r="E141" s="13">
        <v>30832</v>
      </c>
      <c r="F141" s="13">
        <v>29151</v>
      </c>
      <c r="G141" s="13">
        <v>28168</v>
      </c>
      <c r="H141" s="13">
        <v>30990</v>
      </c>
      <c r="I141" s="13">
        <v>27649</v>
      </c>
      <c r="J141" s="13">
        <v>28251</v>
      </c>
      <c r="K141" s="13">
        <v>28964</v>
      </c>
      <c r="L141" s="13">
        <v>27948</v>
      </c>
      <c r="M141" s="13">
        <v>27568</v>
      </c>
      <c r="N141" s="40">
        <v>344322</v>
      </c>
      <c r="O141" s="13">
        <f t="shared" si="21"/>
        <v>27977</v>
      </c>
      <c r="P141" s="48">
        <f t="shared" si="22"/>
        <v>8.84382557018445</v>
      </c>
      <c r="Q141" s="13">
        <f t="shared" si="19"/>
        <v>28693.5</v>
      </c>
      <c r="R141" s="16">
        <v>64984</v>
      </c>
      <c r="S141" s="47">
        <f t="shared" si="20"/>
        <v>5.298565800812508</v>
      </c>
    </row>
    <row r="142" spans="1:19" ht="12.75" customHeight="1">
      <c r="A142" s="22">
        <v>2013</v>
      </c>
      <c r="B142" s="13">
        <v>25434</v>
      </c>
      <c r="C142" s="13">
        <v>24755</v>
      </c>
      <c r="D142" s="13">
        <v>27307</v>
      </c>
      <c r="E142" s="13">
        <v>27544</v>
      </c>
      <c r="F142" s="13">
        <v>27304</v>
      </c>
      <c r="G142" s="13">
        <v>24894</v>
      </c>
      <c r="H142" s="13">
        <v>27081</v>
      </c>
      <c r="I142" s="13">
        <v>26341</v>
      </c>
      <c r="J142" s="13">
        <v>26350</v>
      </c>
      <c r="K142" s="13">
        <v>27672</v>
      </c>
      <c r="L142" s="13">
        <v>22972</v>
      </c>
      <c r="M142" s="13">
        <v>28766</v>
      </c>
      <c r="N142" s="40">
        <f aca="true" t="shared" si="23" ref="N142:N148">SUM(B142:M142)</f>
        <v>316420</v>
      </c>
      <c r="O142" s="13">
        <f t="shared" si="21"/>
        <v>-27902</v>
      </c>
      <c r="P142" s="48">
        <f t="shared" si="22"/>
        <v>-8.103461294950662</v>
      </c>
      <c r="Q142" s="13">
        <f t="shared" si="19"/>
        <v>26368.333333333332</v>
      </c>
      <c r="R142" s="13">
        <v>65439</v>
      </c>
      <c r="S142" s="47">
        <f t="shared" si="20"/>
        <v>4.835342838368557</v>
      </c>
    </row>
    <row r="143" spans="1:19" ht="12.75" customHeight="1">
      <c r="A143" s="22">
        <v>2014</v>
      </c>
      <c r="B143" s="13">
        <v>27405</v>
      </c>
      <c r="C143" s="13">
        <v>24911</v>
      </c>
      <c r="D143" s="13">
        <v>25501</v>
      </c>
      <c r="E143" s="13">
        <v>26514</v>
      </c>
      <c r="F143" s="13">
        <v>24409</v>
      </c>
      <c r="G143" s="13">
        <v>27971</v>
      </c>
      <c r="H143" s="13">
        <v>26395</v>
      </c>
      <c r="I143" s="13">
        <v>27279</v>
      </c>
      <c r="J143" s="13">
        <v>30837</v>
      </c>
      <c r="K143" s="13">
        <v>25983</v>
      </c>
      <c r="L143" s="13">
        <v>22703</v>
      </c>
      <c r="M143" s="13">
        <v>31171</v>
      </c>
      <c r="N143" s="40">
        <f t="shared" si="23"/>
        <v>321079</v>
      </c>
      <c r="O143" s="13">
        <f t="shared" si="21"/>
        <v>4659</v>
      </c>
      <c r="P143" s="48">
        <f t="shared" si="22"/>
        <v>1.4724100878579094</v>
      </c>
      <c r="Q143" s="13">
        <f t="shared" si="19"/>
        <v>26756.583333333332</v>
      </c>
      <c r="R143" s="13">
        <v>64994</v>
      </c>
      <c r="S143" s="47">
        <f t="shared" si="20"/>
        <v>4.9401329353478785</v>
      </c>
    </row>
    <row r="144" spans="1:19" ht="12.75" customHeight="1">
      <c r="A144" s="22">
        <v>2015</v>
      </c>
      <c r="B144" s="13">
        <v>27132</v>
      </c>
      <c r="C144" s="13">
        <v>25569</v>
      </c>
      <c r="D144" s="13">
        <v>30304</v>
      </c>
      <c r="E144" s="13">
        <v>25963</v>
      </c>
      <c r="F144" s="13">
        <v>26860</v>
      </c>
      <c r="G144" s="13">
        <v>30442</v>
      </c>
      <c r="H144" s="13">
        <v>28014</v>
      </c>
      <c r="I144" s="13">
        <v>29780</v>
      </c>
      <c r="J144" s="13">
        <v>30155</v>
      </c>
      <c r="K144" s="13">
        <v>28282</v>
      </c>
      <c r="L144" s="13">
        <v>31326</v>
      </c>
      <c r="M144" s="13">
        <v>31027</v>
      </c>
      <c r="N144" s="40">
        <f t="shared" si="23"/>
        <v>344854</v>
      </c>
      <c r="O144" s="13">
        <f t="shared" si="21"/>
        <v>23775</v>
      </c>
      <c r="P144" s="48">
        <f t="shared" si="22"/>
        <v>7.404719710725402</v>
      </c>
      <c r="Q144" s="13">
        <f t="shared" si="19"/>
        <v>28737.833333333332</v>
      </c>
      <c r="R144" s="13">
        <v>64847</v>
      </c>
      <c r="S144" s="47">
        <f t="shared" si="20"/>
        <v>5.317963822536123</v>
      </c>
    </row>
    <row r="145" spans="1:19" ht="12.75" customHeight="1">
      <c r="A145" s="22">
        <v>2016</v>
      </c>
      <c r="B145" s="13">
        <v>32835</v>
      </c>
      <c r="C145" s="13">
        <v>28059</v>
      </c>
      <c r="D145" s="13">
        <v>33871</v>
      </c>
      <c r="E145" s="13">
        <v>29457</v>
      </c>
      <c r="F145" s="13">
        <v>31978</v>
      </c>
      <c r="G145" s="13">
        <v>30095</v>
      </c>
      <c r="H145" s="13">
        <v>31796</v>
      </c>
      <c r="I145" s="13">
        <v>35800</v>
      </c>
      <c r="J145" s="13">
        <v>31153</v>
      </c>
      <c r="K145" s="13">
        <v>32928</v>
      </c>
      <c r="L145" s="13">
        <v>31669</v>
      </c>
      <c r="M145" s="13">
        <v>32722</v>
      </c>
      <c r="N145" s="40">
        <f t="shared" si="23"/>
        <v>382363</v>
      </c>
      <c r="O145" s="13">
        <f t="shared" si="21"/>
        <v>37509</v>
      </c>
      <c r="P145" s="48">
        <f t="shared" si="22"/>
        <v>10.876776838894145</v>
      </c>
      <c r="Q145" s="13">
        <f t="shared" si="19"/>
        <v>31863.583333333332</v>
      </c>
      <c r="R145" s="13">
        <v>64511</v>
      </c>
      <c r="S145" s="49">
        <f t="shared" si="20"/>
        <v>5.9270977042674895</v>
      </c>
    </row>
    <row r="146" spans="1:21" ht="12.75" customHeight="1">
      <c r="A146" s="52">
        <v>2017</v>
      </c>
      <c r="B146" s="36">
        <v>36429</v>
      </c>
      <c r="C146" s="36">
        <v>30357</v>
      </c>
      <c r="D146" s="36">
        <v>33426</v>
      </c>
      <c r="E146" s="36">
        <v>31496</v>
      </c>
      <c r="F146" s="36">
        <v>32866</v>
      </c>
      <c r="G146" s="36">
        <v>36509</v>
      </c>
      <c r="H146" s="36">
        <v>33692</v>
      </c>
      <c r="I146" s="36">
        <v>39728</v>
      </c>
      <c r="J146" s="36">
        <v>37372</v>
      </c>
      <c r="K146" s="36">
        <v>38264</v>
      </c>
      <c r="L146" s="36">
        <v>36680</v>
      </c>
      <c r="M146" s="36">
        <v>36676</v>
      </c>
      <c r="N146" s="70">
        <f t="shared" si="23"/>
        <v>423495</v>
      </c>
      <c r="O146" s="36">
        <f t="shared" si="21"/>
        <v>41132</v>
      </c>
      <c r="P146" s="77">
        <f t="shared" si="22"/>
        <v>10.757316999814307</v>
      </c>
      <c r="Q146" s="36">
        <f t="shared" si="19"/>
        <v>35291.25</v>
      </c>
      <c r="R146" s="36">
        <v>64697</v>
      </c>
      <c r="S146" s="78">
        <f t="shared" si="20"/>
        <v>6.545821290013447</v>
      </c>
      <c r="U146" s="50"/>
    </row>
    <row r="147" spans="1:21" ht="12.75" customHeight="1">
      <c r="A147" s="54">
        <v>2018</v>
      </c>
      <c r="B147" s="58">
        <v>37997</v>
      </c>
      <c r="C147" s="58">
        <v>33951</v>
      </c>
      <c r="D147" s="58">
        <v>39685</v>
      </c>
      <c r="E147" s="58">
        <v>39488</v>
      </c>
      <c r="F147" s="58">
        <v>34883</v>
      </c>
      <c r="G147" s="58">
        <v>37108</v>
      </c>
      <c r="H147" s="58">
        <v>41471</v>
      </c>
      <c r="I147" s="58">
        <v>42026</v>
      </c>
      <c r="J147" s="58">
        <v>39127</v>
      </c>
      <c r="K147" s="58">
        <v>44868</v>
      </c>
      <c r="L147" s="58">
        <v>41272</v>
      </c>
      <c r="M147" s="58">
        <v>41770</v>
      </c>
      <c r="N147" s="74">
        <f t="shared" si="23"/>
        <v>473646</v>
      </c>
      <c r="O147" s="92">
        <f t="shared" si="21"/>
        <v>50151</v>
      </c>
      <c r="P147" s="103">
        <f t="shared" si="22"/>
        <v>11.84217050968725</v>
      </c>
      <c r="Q147" s="104">
        <f t="shared" si="19"/>
        <v>39470.5</v>
      </c>
      <c r="R147" s="58">
        <v>65349</v>
      </c>
      <c r="S147" s="105">
        <f t="shared" si="20"/>
        <v>7.247945645687004</v>
      </c>
      <c r="U147" s="50"/>
    </row>
    <row r="148" spans="1:21" ht="12.75" customHeight="1">
      <c r="A148" s="54">
        <v>2019</v>
      </c>
      <c r="B148" s="58">
        <v>46011</v>
      </c>
      <c r="C148" s="58">
        <v>39086</v>
      </c>
      <c r="D148" s="58">
        <v>43438</v>
      </c>
      <c r="E148" s="58">
        <v>47565</v>
      </c>
      <c r="F148" s="58">
        <v>47467</v>
      </c>
      <c r="G148" s="58">
        <v>45808</v>
      </c>
      <c r="H148" s="58">
        <v>50372</v>
      </c>
      <c r="I148" s="58">
        <v>53892</v>
      </c>
      <c r="J148" s="58">
        <v>52770</v>
      </c>
      <c r="K148" s="58"/>
      <c r="L148" s="58"/>
      <c r="M148" s="58"/>
      <c r="N148" s="74">
        <f t="shared" si="23"/>
        <v>426409</v>
      </c>
      <c r="O148" s="58"/>
      <c r="P148" s="107"/>
      <c r="Q148" s="58">
        <f>AVERAGE(B148:M148)</f>
        <v>47378.77777777778</v>
      </c>
      <c r="R148" s="58"/>
      <c r="S148" s="108"/>
      <c r="U148" s="50"/>
    </row>
    <row r="149" spans="1:21" ht="12.75" customHeight="1">
      <c r="A149" s="6"/>
      <c r="B149" s="4"/>
      <c r="C149" s="4"/>
      <c r="D149" s="4"/>
      <c r="E149" s="4"/>
      <c r="F149" s="4"/>
      <c r="G149" s="5"/>
      <c r="H149" s="4"/>
      <c r="I149" s="5"/>
      <c r="J149" s="5"/>
      <c r="K149" s="5"/>
      <c r="L149" s="5"/>
      <c r="M149" s="5"/>
      <c r="N149" s="5"/>
      <c r="O149" s="5"/>
      <c r="P149" s="5"/>
      <c r="Q149" s="5"/>
      <c r="R149" s="6"/>
      <c r="S149" s="5"/>
      <c r="U149" s="50"/>
    </row>
    <row r="150" spans="1:19" ht="18.75" customHeight="1">
      <c r="A150" s="115" t="s">
        <v>32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7"/>
    </row>
    <row r="151" spans="1:19" ht="25.5" customHeight="1">
      <c r="A151" s="37" t="s">
        <v>1</v>
      </c>
      <c r="B151" s="38" t="s">
        <v>6</v>
      </c>
      <c r="C151" s="38" t="s">
        <v>7</v>
      </c>
      <c r="D151" s="38" t="s">
        <v>8</v>
      </c>
      <c r="E151" s="38" t="s">
        <v>9</v>
      </c>
      <c r="F151" s="38" t="s">
        <v>10</v>
      </c>
      <c r="G151" s="38" t="s">
        <v>11</v>
      </c>
      <c r="H151" s="38" t="s">
        <v>12</v>
      </c>
      <c r="I151" s="38" t="s">
        <v>13</v>
      </c>
      <c r="J151" s="38" t="s">
        <v>14</v>
      </c>
      <c r="K151" s="38" t="s">
        <v>15</v>
      </c>
      <c r="L151" s="38" t="s">
        <v>16</v>
      </c>
      <c r="M151" s="38" t="s">
        <v>17</v>
      </c>
      <c r="N151" s="38" t="s">
        <v>28</v>
      </c>
      <c r="O151" s="38" t="s">
        <v>19</v>
      </c>
      <c r="P151" s="38" t="s">
        <v>20</v>
      </c>
      <c r="Q151" s="38" t="s">
        <v>29</v>
      </c>
      <c r="R151" s="39" t="s">
        <v>2</v>
      </c>
      <c r="S151" s="38" t="s">
        <v>22</v>
      </c>
    </row>
    <row r="152" spans="1:19" ht="12.75" customHeight="1">
      <c r="A152" s="22">
        <v>2006</v>
      </c>
      <c r="B152" s="13" t="s">
        <v>33</v>
      </c>
      <c r="C152" s="13" t="s">
        <v>33</v>
      </c>
      <c r="D152" s="13" t="s">
        <v>33</v>
      </c>
      <c r="E152" s="13" t="s">
        <v>33</v>
      </c>
      <c r="F152" s="13" t="s">
        <v>33</v>
      </c>
      <c r="G152" s="13" t="s">
        <v>33</v>
      </c>
      <c r="H152" s="13" t="s">
        <v>33</v>
      </c>
      <c r="I152" s="13" t="s">
        <v>33</v>
      </c>
      <c r="J152" s="13" t="s">
        <v>33</v>
      </c>
      <c r="K152" s="13" t="s">
        <v>33</v>
      </c>
      <c r="L152" s="13" t="s">
        <v>33</v>
      </c>
      <c r="M152" s="13" t="s">
        <v>33</v>
      </c>
      <c r="N152" s="40">
        <v>336270</v>
      </c>
      <c r="O152" s="13"/>
      <c r="P152" s="15"/>
      <c r="Q152" s="13">
        <f aca="true" t="shared" si="24" ref="Q152:Q164">N152/12</f>
        <v>28022.5</v>
      </c>
      <c r="R152" s="13">
        <v>60448</v>
      </c>
      <c r="S152" s="47">
        <f aca="true" t="shared" si="25" ref="S152:S164">N152/R152</f>
        <v>5.562963208046585</v>
      </c>
    </row>
    <row r="153" spans="1:19" ht="12.75" customHeight="1">
      <c r="A153" s="22">
        <v>2007</v>
      </c>
      <c r="B153" s="13" t="s">
        <v>33</v>
      </c>
      <c r="C153" s="13" t="s">
        <v>33</v>
      </c>
      <c r="D153" s="13" t="s">
        <v>33</v>
      </c>
      <c r="E153" s="13" t="s">
        <v>33</v>
      </c>
      <c r="F153" s="13" t="s">
        <v>33</v>
      </c>
      <c r="G153" s="13" t="s">
        <v>33</v>
      </c>
      <c r="H153" s="13" t="s">
        <v>33</v>
      </c>
      <c r="I153" s="13" t="s">
        <v>33</v>
      </c>
      <c r="J153" s="13" t="s">
        <v>33</v>
      </c>
      <c r="K153" s="13" t="s">
        <v>33</v>
      </c>
      <c r="L153" s="13" t="s">
        <v>33</v>
      </c>
      <c r="M153" s="13" t="s">
        <v>33</v>
      </c>
      <c r="N153" s="40">
        <v>383110</v>
      </c>
      <c r="O153" s="13">
        <f aca="true" t="shared" si="26" ref="O153:O164">N153-N152</f>
        <v>46840</v>
      </c>
      <c r="P153" s="17">
        <f aca="true" t="shared" si="27" ref="P153:P164">(N153*100/N152)-100</f>
        <v>13.929283016623543</v>
      </c>
      <c r="Q153" s="13">
        <f t="shared" si="24"/>
        <v>31925.833333333332</v>
      </c>
      <c r="R153" s="13">
        <v>61955</v>
      </c>
      <c r="S153" s="47">
        <f t="shared" si="25"/>
        <v>6.183681704462916</v>
      </c>
    </row>
    <row r="154" spans="1:19" ht="12.75" customHeight="1">
      <c r="A154" s="22">
        <v>2008</v>
      </c>
      <c r="B154" s="13" t="s">
        <v>33</v>
      </c>
      <c r="C154" s="13" t="s">
        <v>33</v>
      </c>
      <c r="D154" s="13" t="s">
        <v>33</v>
      </c>
      <c r="E154" s="13" t="s">
        <v>33</v>
      </c>
      <c r="F154" s="13" t="s">
        <v>33</v>
      </c>
      <c r="G154" s="13" t="s">
        <v>33</v>
      </c>
      <c r="H154" s="13" t="s">
        <v>33</v>
      </c>
      <c r="I154" s="13" t="s">
        <v>33</v>
      </c>
      <c r="J154" s="13" t="s">
        <v>33</v>
      </c>
      <c r="K154" s="13" t="s">
        <v>33</v>
      </c>
      <c r="L154" s="13" t="s">
        <v>33</v>
      </c>
      <c r="M154" s="13" t="s">
        <v>33</v>
      </c>
      <c r="N154" s="40">
        <v>491910</v>
      </c>
      <c r="O154" s="13">
        <f t="shared" si="26"/>
        <v>108800</v>
      </c>
      <c r="P154" s="17">
        <f t="shared" si="27"/>
        <v>28.399154289890646</v>
      </c>
      <c r="Q154" s="13">
        <f t="shared" si="24"/>
        <v>40992.5</v>
      </c>
      <c r="R154" s="13">
        <v>63305</v>
      </c>
      <c r="S154" s="47">
        <f t="shared" si="25"/>
        <v>7.770476265697813</v>
      </c>
    </row>
    <row r="155" spans="1:19" ht="12.75" customHeight="1">
      <c r="A155" s="22">
        <v>2009</v>
      </c>
      <c r="B155" s="13" t="s">
        <v>33</v>
      </c>
      <c r="C155" s="13" t="s">
        <v>33</v>
      </c>
      <c r="D155" s="13" t="s">
        <v>33</v>
      </c>
      <c r="E155" s="13" t="s">
        <v>33</v>
      </c>
      <c r="F155" s="13" t="s">
        <v>33</v>
      </c>
      <c r="G155" s="13" t="s">
        <v>33</v>
      </c>
      <c r="H155" s="13" t="s">
        <v>33</v>
      </c>
      <c r="I155" s="13" t="s">
        <v>33</v>
      </c>
      <c r="J155" s="13" t="s">
        <v>33</v>
      </c>
      <c r="K155" s="13" t="s">
        <v>33</v>
      </c>
      <c r="L155" s="13" t="s">
        <v>33</v>
      </c>
      <c r="M155" s="13" t="s">
        <v>33</v>
      </c>
      <c r="N155" s="40">
        <v>442470</v>
      </c>
      <c r="O155" s="13">
        <f t="shared" si="26"/>
        <v>-49440</v>
      </c>
      <c r="P155" s="17">
        <f t="shared" si="27"/>
        <v>-10.050619015673604</v>
      </c>
      <c r="Q155" s="13">
        <f t="shared" si="24"/>
        <v>36872.5</v>
      </c>
      <c r="R155" s="13">
        <v>63963</v>
      </c>
      <c r="S155" s="47">
        <f t="shared" si="25"/>
        <v>6.917592983443553</v>
      </c>
    </row>
    <row r="156" spans="1:19" ht="12.75" customHeight="1">
      <c r="A156" s="22">
        <v>2010</v>
      </c>
      <c r="B156" s="13" t="s">
        <v>33</v>
      </c>
      <c r="C156" s="13" t="s">
        <v>33</v>
      </c>
      <c r="D156" s="13" t="s">
        <v>33</v>
      </c>
      <c r="E156" s="13" t="s">
        <v>33</v>
      </c>
      <c r="F156" s="13" t="s">
        <v>33</v>
      </c>
      <c r="G156" s="13" t="s">
        <v>33</v>
      </c>
      <c r="H156" s="13" t="s">
        <v>33</v>
      </c>
      <c r="I156" s="13" t="s">
        <v>33</v>
      </c>
      <c r="J156" s="13" t="s">
        <v>33</v>
      </c>
      <c r="K156" s="13" t="s">
        <v>33</v>
      </c>
      <c r="L156" s="13" t="s">
        <v>33</v>
      </c>
      <c r="M156" s="13" t="s">
        <v>33</v>
      </c>
      <c r="N156" s="40">
        <v>429760</v>
      </c>
      <c r="O156" s="13">
        <f t="shared" si="26"/>
        <v>-12710</v>
      </c>
      <c r="P156" s="17">
        <f t="shared" si="27"/>
        <v>-2.872511130698129</v>
      </c>
      <c r="Q156" s="13">
        <f t="shared" si="24"/>
        <v>35813.333333333336</v>
      </c>
      <c r="R156" s="13">
        <v>64147</v>
      </c>
      <c r="S156" s="47">
        <f t="shared" si="25"/>
        <v>6.699611829080082</v>
      </c>
    </row>
    <row r="157" spans="1:19" ht="12.75" customHeight="1">
      <c r="A157" s="22">
        <v>2011</v>
      </c>
      <c r="B157" s="13" t="s">
        <v>33</v>
      </c>
      <c r="C157" s="13" t="s">
        <v>33</v>
      </c>
      <c r="D157" s="13" t="s">
        <v>33</v>
      </c>
      <c r="E157" s="13" t="s">
        <v>33</v>
      </c>
      <c r="F157" s="13" t="s">
        <v>33</v>
      </c>
      <c r="G157" s="13" t="s">
        <v>33</v>
      </c>
      <c r="H157" s="13" t="s">
        <v>33</v>
      </c>
      <c r="I157" s="13" t="s">
        <v>33</v>
      </c>
      <c r="J157" s="13" t="s">
        <v>33</v>
      </c>
      <c r="K157" s="13" t="s">
        <v>33</v>
      </c>
      <c r="L157" s="13" t="s">
        <v>33</v>
      </c>
      <c r="M157" s="13" t="s">
        <v>33</v>
      </c>
      <c r="N157" s="40">
        <v>431454</v>
      </c>
      <c r="O157" s="13">
        <f t="shared" si="26"/>
        <v>1694</v>
      </c>
      <c r="P157" s="17">
        <f t="shared" si="27"/>
        <v>0.39417349218167885</v>
      </c>
      <c r="Q157" s="13">
        <f t="shared" si="24"/>
        <v>35954.5</v>
      </c>
      <c r="R157" s="36">
        <v>64795</v>
      </c>
      <c r="S157" s="47">
        <f t="shared" si="25"/>
        <v>6.658754533528822</v>
      </c>
    </row>
    <row r="158" spans="1:19" ht="12.75" customHeight="1">
      <c r="A158" s="22">
        <v>2012</v>
      </c>
      <c r="B158" s="13" t="s">
        <v>33</v>
      </c>
      <c r="C158" s="13" t="s">
        <v>33</v>
      </c>
      <c r="D158" s="13" t="s">
        <v>33</v>
      </c>
      <c r="E158" s="13" t="s">
        <v>33</v>
      </c>
      <c r="F158" s="13" t="s">
        <v>33</v>
      </c>
      <c r="G158" s="13" t="s">
        <v>33</v>
      </c>
      <c r="H158" s="13" t="s">
        <v>33</v>
      </c>
      <c r="I158" s="13" t="s">
        <v>33</v>
      </c>
      <c r="J158" s="13" t="s">
        <v>33</v>
      </c>
      <c r="K158" s="13" t="s">
        <v>33</v>
      </c>
      <c r="L158" s="13" t="s">
        <v>33</v>
      </c>
      <c r="M158" s="13" t="s">
        <v>33</v>
      </c>
      <c r="N158" s="40">
        <v>435581</v>
      </c>
      <c r="O158" s="13">
        <f t="shared" si="26"/>
        <v>4127</v>
      </c>
      <c r="P158" s="17">
        <f t="shared" si="27"/>
        <v>0.9565330255368991</v>
      </c>
      <c r="Q158" s="13">
        <f t="shared" si="24"/>
        <v>36298.416666666664</v>
      </c>
      <c r="R158" s="16">
        <v>64984</v>
      </c>
      <c r="S158" s="47">
        <f t="shared" si="25"/>
        <v>6.702896097500924</v>
      </c>
    </row>
    <row r="159" spans="1:19" ht="12.75" customHeight="1">
      <c r="A159" s="22">
        <v>2013</v>
      </c>
      <c r="B159" s="13" t="s">
        <v>33</v>
      </c>
      <c r="C159" s="13" t="s">
        <v>33</v>
      </c>
      <c r="D159" s="13" t="s">
        <v>33</v>
      </c>
      <c r="E159" s="13" t="s">
        <v>33</v>
      </c>
      <c r="F159" s="13" t="s">
        <v>33</v>
      </c>
      <c r="G159" s="13" t="s">
        <v>33</v>
      </c>
      <c r="H159" s="13" t="s">
        <v>33</v>
      </c>
      <c r="I159" s="13" t="s">
        <v>33</v>
      </c>
      <c r="J159" s="13" t="s">
        <v>33</v>
      </c>
      <c r="K159" s="13" t="s">
        <v>33</v>
      </c>
      <c r="L159" s="13" t="s">
        <v>33</v>
      </c>
      <c r="M159" s="13" t="s">
        <v>33</v>
      </c>
      <c r="N159" s="40">
        <v>391033</v>
      </c>
      <c r="O159" s="13">
        <f t="shared" si="26"/>
        <v>-44548</v>
      </c>
      <c r="P159" s="17">
        <f t="shared" si="27"/>
        <v>-10.227259683044025</v>
      </c>
      <c r="Q159" s="13">
        <f t="shared" si="24"/>
        <v>32586.083333333332</v>
      </c>
      <c r="R159" s="13">
        <v>65439</v>
      </c>
      <c r="S159" s="47">
        <f t="shared" si="25"/>
        <v>5.975534467213741</v>
      </c>
    </row>
    <row r="160" spans="1:19" ht="12.75" customHeight="1">
      <c r="A160" s="22">
        <v>2014</v>
      </c>
      <c r="B160" s="13" t="s">
        <v>33</v>
      </c>
      <c r="C160" s="13" t="s">
        <v>33</v>
      </c>
      <c r="D160" s="13" t="s">
        <v>33</v>
      </c>
      <c r="E160" s="13" t="s">
        <v>33</v>
      </c>
      <c r="F160" s="13" t="s">
        <v>33</v>
      </c>
      <c r="G160" s="13" t="s">
        <v>33</v>
      </c>
      <c r="H160" s="13" t="s">
        <v>33</v>
      </c>
      <c r="I160" s="13" t="s">
        <v>33</v>
      </c>
      <c r="J160" s="13" t="s">
        <v>33</v>
      </c>
      <c r="K160" s="13" t="s">
        <v>33</v>
      </c>
      <c r="L160" s="13" t="s">
        <v>33</v>
      </c>
      <c r="M160" s="13" t="s">
        <v>33</v>
      </c>
      <c r="N160" s="40">
        <v>440571</v>
      </c>
      <c r="O160" s="13">
        <f t="shared" si="26"/>
        <v>49538</v>
      </c>
      <c r="P160" s="17">
        <f t="shared" si="27"/>
        <v>12.66849600928822</v>
      </c>
      <c r="Q160" s="13">
        <f t="shared" si="24"/>
        <v>36714.25</v>
      </c>
      <c r="R160" s="13">
        <v>64994</v>
      </c>
      <c r="S160" s="47">
        <f t="shared" si="25"/>
        <v>6.7786411053328</v>
      </c>
    </row>
    <row r="161" spans="1:19" ht="12.75" customHeight="1">
      <c r="A161" s="22">
        <v>2015</v>
      </c>
      <c r="B161" s="13" t="s">
        <v>33</v>
      </c>
      <c r="C161" s="13" t="s">
        <v>33</v>
      </c>
      <c r="D161" s="13" t="s">
        <v>33</v>
      </c>
      <c r="E161" s="13" t="s">
        <v>33</v>
      </c>
      <c r="F161" s="13" t="s">
        <v>33</v>
      </c>
      <c r="G161" s="13" t="s">
        <v>33</v>
      </c>
      <c r="H161" s="13" t="s">
        <v>33</v>
      </c>
      <c r="I161" s="13" t="s">
        <v>33</v>
      </c>
      <c r="J161" s="13" t="s">
        <v>33</v>
      </c>
      <c r="K161" s="13" t="s">
        <v>33</v>
      </c>
      <c r="L161" s="13" t="s">
        <v>33</v>
      </c>
      <c r="M161" s="13" t="s">
        <v>33</v>
      </c>
      <c r="N161" s="40">
        <v>452490</v>
      </c>
      <c r="O161" s="13">
        <f t="shared" si="26"/>
        <v>11919</v>
      </c>
      <c r="P161" s="17">
        <f t="shared" si="27"/>
        <v>2.7053528262187</v>
      </c>
      <c r="Q161" s="13">
        <f t="shared" si="24"/>
        <v>37707.5</v>
      </c>
      <c r="R161" s="13">
        <v>64847</v>
      </c>
      <c r="S161" s="47">
        <f t="shared" si="25"/>
        <v>6.977809304979413</v>
      </c>
    </row>
    <row r="162" spans="1:19" ht="12.75" customHeight="1">
      <c r="A162" s="52">
        <v>2016</v>
      </c>
      <c r="B162" s="36" t="s">
        <v>33</v>
      </c>
      <c r="C162" s="36" t="s">
        <v>33</v>
      </c>
      <c r="D162" s="36" t="s">
        <v>33</v>
      </c>
      <c r="E162" s="36" t="s">
        <v>33</v>
      </c>
      <c r="F162" s="36" t="s">
        <v>33</v>
      </c>
      <c r="G162" s="36" t="s">
        <v>33</v>
      </c>
      <c r="H162" s="36" t="s">
        <v>33</v>
      </c>
      <c r="I162" s="36" t="s">
        <v>33</v>
      </c>
      <c r="J162" s="36" t="s">
        <v>33</v>
      </c>
      <c r="K162" s="36" t="s">
        <v>33</v>
      </c>
      <c r="L162" s="36" t="s">
        <v>33</v>
      </c>
      <c r="M162" s="36" t="s">
        <v>33</v>
      </c>
      <c r="N162" s="70">
        <v>494570</v>
      </c>
      <c r="O162" s="36">
        <f t="shared" si="26"/>
        <v>42080</v>
      </c>
      <c r="P162" s="82">
        <f t="shared" si="27"/>
        <v>9.299653031006216</v>
      </c>
      <c r="Q162" s="36">
        <f t="shared" si="24"/>
        <v>41214.166666666664</v>
      </c>
      <c r="R162" s="36">
        <v>64511</v>
      </c>
      <c r="S162" s="83">
        <f t="shared" si="25"/>
        <v>7.666444482336345</v>
      </c>
    </row>
    <row r="163" spans="1:19" ht="12.75" customHeight="1">
      <c r="A163" s="54">
        <v>2017</v>
      </c>
      <c r="B163" s="36" t="s">
        <v>33</v>
      </c>
      <c r="C163" s="36" t="s">
        <v>33</v>
      </c>
      <c r="D163" s="36" t="s">
        <v>33</v>
      </c>
      <c r="E163" s="36" t="s">
        <v>33</v>
      </c>
      <c r="F163" s="36" t="s">
        <v>33</v>
      </c>
      <c r="G163" s="36" t="s">
        <v>33</v>
      </c>
      <c r="H163" s="36" t="s">
        <v>33</v>
      </c>
      <c r="I163" s="36" t="s">
        <v>33</v>
      </c>
      <c r="J163" s="36" t="s">
        <v>33</v>
      </c>
      <c r="K163" s="36" t="s">
        <v>33</v>
      </c>
      <c r="L163" s="36" t="s">
        <v>33</v>
      </c>
      <c r="M163" s="36" t="s">
        <v>33</v>
      </c>
      <c r="N163" s="74">
        <v>524840</v>
      </c>
      <c r="O163" s="58">
        <f t="shared" si="26"/>
        <v>30270</v>
      </c>
      <c r="P163" s="84">
        <f t="shared" si="27"/>
        <v>6.12046828558141</v>
      </c>
      <c r="Q163" s="58">
        <f t="shared" si="24"/>
        <v>43736.666666666664</v>
      </c>
      <c r="R163" s="58">
        <v>64697</v>
      </c>
      <c r="S163" s="85">
        <f t="shared" si="25"/>
        <v>8.112277230783498</v>
      </c>
    </row>
    <row r="164" spans="1:19" ht="12.75" customHeight="1">
      <c r="A164" s="54">
        <v>2018</v>
      </c>
      <c r="B164" s="58" t="s">
        <v>33</v>
      </c>
      <c r="C164" s="58" t="s">
        <v>33</v>
      </c>
      <c r="D164" s="58" t="s">
        <v>33</v>
      </c>
      <c r="E164" s="58" t="s">
        <v>33</v>
      </c>
      <c r="F164" s="58" t="s">
        <v>33</v>
      </c>
      <c r="G164" s="58" t="s">
        <v>33</v>
      </c>
      <c r="H164" s="58" t="s">
        <v>33</v>
      </c>
      <c r="I164" s="58" t="s">
        <v>33</v>
      </c>
      <c r="J164" s="58" t="s">
        <v>33</v>
      </c>
      <c r="K164" s="58" t="s">
        <v>33</v>
      </c>
      <c r="L164" s="58" t="s">
        <v>33</v>
      </c>
      <c r="M164" s="58" t="s">
        <v>33</v>
      </c>
      <c r="N164" s="74">
        <v>528500</v>
      </c>
      <c r="O164" s="58">
        <f t="shared" si="26"/>
        <v>3660</v>
      </c>
      <c r="P164" s="84">
        <f t="shared" si="27"/>
        <v>0.6973553844981382</v>
      </c>
      <c r="Q164" s="58">
        <f t="shared" si="24"/>
        <v>44041.666666666664</v>
      </c>
      <c r="R164" s="58">
        <v>65349</v>
      </c>
      <c r="S164" s="85">
        <f t="shared" si="25"/>
        <v>8.087346401628182</v>
      </c>
    </row>
    <row r="165" spans="1:19" ht="12.75" customHeight="1">
      <c r="A165" s="54">
        <v>2019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74"/>
      <c r="O165" s="58"/>
      <c r="P165" s="84"/>
      <c r="Q165" s="58"/>
      <c r="R165" s="58"/>
      <c r="S165" s="85"/>
    </row>
    <row r="166" spans="1:19" ht="12.75" customHeight="1">
      <c r="A166" s="6"/>
      <c r="B166" s="4"/>
      <c r="C166" s="4"/>
      <c r="D166" s="4"/>
      <c r="E166" s="4"/>
      <c r="F166" s="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6"/>
      <c r="S166" s="5"/>
    </row>
    <row r="167" spans="1:19" ht="18.75" customHeight="1">
      <c r="A167" s="115" t="s">
        <v>34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7"/>
    </row>
    <row r="168" spans="1:19" ht="38.25" customHeight="1">
      <c r="A168" s="37" t="s">
        <v>1</v>
      </c>
      <c r="B168" s="38" t="s">
        <v>6</v>
      </c>
      <c r="C168" s="38" t="s">
        <v>7</v>
      </c>
      <c r="D168" s="38" t="s">
        <v>8</v>
      </c>
      <c r="E168" s="38" t="s">
        <v>9</v>
      </c>
      <c r="F168" s="38" t="s">
        <v>10</v>
      </c>
      <c r="G168" s="38" t="s">
        <v>11</v>
      </c>
      <c r="H168" s="38" t="s">
        <v>12</v>
      </c>
      <c r="I168" s="38" t="s">
        <v>13</v>
      </c>
      <c r="J168" s="38" t="s">
        <v>14</v>
      </c>
      <c r="K168" s="38" t="s">
        <v>15</v>
      </c>
      <c r="L168" s="38" t="s">
        <v>16</v>
      </c>
      <c r="M168" s="38" t="s">
        <v>17</v>
      </c>
      <c r="N168" s="38" t="s">
        <v>28</v>
      </c>
      <c r="O168" s="38" t="s">
        <v>19</v>
      </c>
      <c r="P168" s="38" t="s">
        <v>20</v>
      </c>
      <c r="Q168" s="38" t="s">
        <v>29</v>
      </c>
      <c r="R168" s="39" t="s">
        <v>35</v>
      </c>
      <c r="S168" s="38" t="s">
        <v>22</v>
      </c>
    </row>
    <row r="169" spans="1:19" ht="12.75" customHeight="1">
      <c r="A169" s="22">
        <v>2011</v>
      </c>
      <c r="B169" s="13"/>
      <c r="C169" s="13"/>
      <c r="D169" s="13"/>
      <c r="E169" s="13"/>
      <c r="F169" s="13">
        <v>1260</v>
      </c>
      <c r="G169" s="13">
        <v>6920</v>
      </c>
      <c r="H169" s="13">
        <v>8860</v>
      </c>
      <c r="I169" s="13">
        <v>8320</v>
      </c>
      <c r="J169" s="13">
        <v>7080</v>
      </c>
      <c r="K169" s="13">
        <v>5700</v>
      </c>
      <c r="L169" s="13">
        <v>6860</v>
      </c>
      <c r="M169" s="13">
        <v>6200</v>
      </c>
      <c r="N169" s="40">
        <f>SUM(B169:M169)</f>
        <v>51200</v>
      </c>
      <c r="O169" s="13"/>
      <c r="P169" s="15"/>
      <c r="Q169" s="13">
        <f>N169/8</f>
        <v>6400</v>
      </c>
      <c r="R169" s="36">
        <v>55752</v>
      </c>
      <c r="S169" s="51">
        <f aca="true" t="shared" si="28" ref="S169:S175">N169/R169</f>
        <v>0.918352704835701</v>
      </c>
    </row>
    <row r="170" spans="1:19" ht="12.75" customHeight="1">
      <c r="A170" s="22">
        <v>2012</v>
      </c>
      <c r="B170" s="13">
        <v>6200</v>
      </c>
      <c r="C170" s="13">
        <v>6000</v>
      </c>
      <c r="D170" s="13">
        <v>5090</v>
      </c>
      <c r="E170" s="13">
        <v>4520</v>
      </c>
      <c r="F170" s="13">
        <v>4560</v>
      </c>
      <c r="G170" s="13">
        <v>5760</v>
      </c>
      <c r="H170" s="13">
        <v>4120</v>
      </c>
      <c r="I170" s="13">
        <v>5560</v>
      </c>
      <c r="J170" s="13">
        <v>4080</v>
      </c>
      <c r="K170" s="13">
        <v>4070</v>
      </c>
      <c r="L170" s="13">
        <v>4660</v>
      </c>
      <c r="M170" s="13">
        <v>4300</v>
      </c>
      <c r="N170" s="40">
        <f>SUM(B170:M170)</f>
        <v>58920</v>
      </c>
      <c r="O170" s="13">
        <f aca="true" t="shared" si="29" ref="O170:O176">N170-N169</f>
        <v>7720</v>
      </c>
      <c r="P170" s="48">
        <f aca="true" t="shared" si="30" ref="P170:P176">(N170*100/N169)-100</f>
        <v>15.078125</v>
      </c>
      <c r="Q170" s="13">
        <f aca="true" t="shared" si="31" ref="Q170:Q176">N170/12</f>
        <v>4910</v>
      </c>
      <c r="R170" s="16">
        <v>55935</v>
      </c>
      <c r="S170" s="51">
        <f t="shared" si="28"/>
        <v>1.0533655135425046</v>
      </c>
    </row>
    <row r="171" spans="1:19" ht="12.75" customHeight="1">
      <c r="A171" s="22">
        <v>2013</v>
      </c>
      <c r="B171" s="13">
        <v>4340</v>
      </c>
      <c r="C171" s="13">
        <v>4000</v>
      </c>
      <c r="D171" s="13">
        <v>3580</v>
      </c>
      <c r="E171" s="13">
        <v>3940</v>
      </c>
      <c r="F171" s="13">
        <v>3960</v>
      </c>
      <c r="G171" s="13">
        <v>3760</v>
      </c>
      <c r="H171" s="13">
        <v>5830</v>
      </c>
      <c r="I171" s="13">
        <v>6040</v>
      </c>
      <c r="J171" s="13">
        <v>4650</v>
      </c>
      <c r="K171" s="13">
        <v>1776</v>
      </c>
      <c r="L171" s="13">
        <v>3993</v>
      </c>
      <c r="M171" s="13">
        <v>4459</v>
      </c>
      <c r="N171" s="40">
        <f>SUM(B171:M171)</f>
        <v>50328</v>
      </c>
      <c r="O171" s="13">
        <f t="shared" si="29"/>
        <v>-8592</v>
      </c>
      <c r="P171" s="48">
        <f t="shared" si="30"/>
        <v>-14.582484725050918</v>
      </c>
      <c r="Q171" s="13">
        <f t="shared" si="31"/>
        <v>4194</v>
      </c>
      <c r="R171" s="13">
        <v>56370</v>
      </c>
      <c r="S171" s="51">
        <f t="shared" si="28"/>
        <v>0.8928153273017563</v>
      </c>
    </row>
    <row r="172" spans="1:19" ht="12.75" customHeight="1">
      <c r="A172" s="22">
        <v>2014</v>
      </c>
      <c r="B172" s="13">
        <v>4884</v>
      </c>
      <c r="C172" s="13">
        <v>3394</v>
      </c>
      <c r="D172" s="13">
        <v>3410</v>
      </c>
      <c r="E172" s="13">
        <v>3384</v>
      </c>
      <c r="F172" s="13">
        <v>4133</v>
      </c>
      <c r="G172" s="13">
        <v>4983</v>
      </c>
      <c r="H172" s="13">
        <v>5740</v>
      </c>
      <c r="I172" s="13">
        <v>7040</v>
      </c>
      <c r="J172" s="13">
        <v>5889</v>
      </c>
      <c r="K172" s="13">
        <v>4570</v>
      </c>
      <c r="L172" s="13">
        <v>3854</v>
      </c>
      <c r="M172" s="13">
        <v>5047</v>
      </c>
      <c r="N172" s="40">
        <f>SUM(B172:M172)</f>
        <v>56328</v>
      </c>
      <c r="O172" s="13">
        <f t="shared" si="29"/>
        <v>6000</v>
      </c>
      <c r="P172" s="48">
        <f t="shared" si="30"/>
        <v>11.92179303767287</v>
      </c>
      <c r="Q172" s="13">
        <f t="shared" si="31"/>
        <v>4694</v>
      </c>
      <c r="R172" s="13">
        <v>55968</v>
      </c>
      <c r="S172" s="51">
        <f t="shared" si="28"/>
        <v>1.0064322469982847</v>
      </c>
    </row>
    <row r="173" spans="1:19" ht="12.75" customHeight="1">
      <c r="A173" s="22">
        <v>2015</v>
      </c>
      <c r="B173" s="13">
        <v>5224</v>
      </c>
      <c r="C173" s="13">
        <v>3760</v>
      </c>
      <c r="D173" s="13">
        <v>2860</v>
      </c>
      <c r="E173" s="13">
        <v>4840</v>
      </c>
      <c r="F173" s="13">
        <v>4720</v>
      </c>
      <c r="G173" s="13">
        <v>4420</v>
      </c>
      <c r="H173" s="13">
        <v>6660</v>
      </c>
      <c r="I173" s="13">
        <v>5232</v>
      </c>
      <c r="J173" s="13">
        <v>5200</v>
      </c>
      <c r="K173" s="13">
        <v>4360</v>
      </c>
      <c r="L173" s="13">
        <v>4360</v>
      </c>
      <c r="M173" s="13">
        <v>4680</v>
      </c>
      <c r="N173" s="40">
        <v>56316</v>
      </c>
      <c r="O173" s="13">
        <f t="shared" si="29"/>
        <v>-12</v>
      </c>
      <c r="P173" s="48">
        <f t="shared" si="30"/>
        <v>-0.021303792074988337</v>
      </c>
      <c r="Q173" s="13">
        <f t="shared" si="31"/>
        <v>4693</v>
      </c>
      <c r="R173" s="13">
        <v>55821</v>
      </c>
      <c r="S173" s="51">
        <f t="shared" si="28"/>
        <v>1.0088676304616542</v>
      </c>
    </row>
    <row r="174" spans="1:19" ht="12.75" customHeight="1">
      <c r="A174" s="22">
        <v>2016</v>
      </c>
      <c r="B174" s="13">
        <v>5400</v>
      </c>
      <c r="C174" s="13">
        <v>4700</v>
      </c>
      <c r="D174" s="13">
        <v>3420</v>
      </c>
      <c r="E174" s="13">
        <v>3780</v>
      </c>
      <c r="F174" s="13">
        <v>4340</v>
      </c>
      <c r="G174" s="13">
        <v>5000</v>
      </c>
      <c r="H174" s="13">
        <v>7390</v>
      </c>
      <c r="I174" s="13">
        <v>6885</v>
      </c>
      <c r="J174" s="36">
        <v>5695</v>
      </c>
      <c r="K174" s="13">
        <v>5927</v>
      </c>
      <c r="L174" s="13">
        <v>4835</v>
      </c>
      <c r="M174" s="13">
        <v>4362</v>
      </c>
      <c r="N174" s="40">
        <f>SUM(B174:M174)</f>
        <v>61734</v>
      </c>
      <c r="O174" s="13">
        <f t="shared" si="29"/>
        <v>5418</v>
      </c>
      <c r="P174" s="48">
        <f t="shared" si="30"/>
        <v>9.620711698274022</v>
      </c>
      <c r="Q174" s="13">
        <f t="shared" si="31"/>
        <v>5144.5</v>
      </c>
      <c r="R174" s="13">
        <v>55542</v>
      </c>
      <c r="S174" s="51">
        <f t="shared" si="28"/>
        <v>1.111483201901264</v>
      </c>
    </row>
    <row r="175" spans="1:19" ht="12.75" customHeight="1">
      <c r="A175" s="52">
        <v>2017</v>
      </c>
      <c r="B175" s="36">
        <v>6662</v>
      </c>
      <c r="C175" s="36">
        <v>4369</v>
      </c>
      <c r="D175" s="36">
        <v>4690</v>
      </c>
      <c r="E175" s="36">
        <v>3742</v>
      </c>
      <c r="F175" s="36">
        <v>5060</v>
      </c>
      <c r="G175" s="36">
        <v>4186</v>
      </c>
      <c r="H175" s="36">
        <v>7522</v>
      </c>
      <c r="I175" s="79">
        <v>5607</v>
      </c>
      <c r="J175" s="36">
        <v>5665</v>
      </c>
      <c r="K175" s="80">
        <v>6591</v>
      </c>
      <c r="L175" s="36">
        <v>5094</v>
      </c>
      <c r="M175" s="36">
        <v>6287</v>
      </c>
      <c r="N175" s="70">
        <f>SUM(B175:M175)</f>
        <v>65475</v>
      </c>
      <c r="O175" s="36">
        <f t="shared" si="29"/>
        <v>3741</v>
      </c>
      <c r="P175" s="77">
        <f t="shared" si="30"/>
        <v>6.059869763825446</v>
      </c>
      <c r="Q175" s="36">
        <f t="shared" si="31"/>
        <v>5456.25</v>
      </c>
      <c r="R175" s="36">
        <v>55728</v>
      </c>
      <c r="S175" s="81">
        <f t="shared" si="28"/>
        <v>1.1749031007751938</v>
      </c>
    </row>
    <row r="176" spans="1:19" ht="12.75" customHeight="1">
      <c r="A176" s="54">
        <v>2018</v>
      </c>
      <c r="B176" s="58">
        <v>6727</v>
      </c>
      <c r="C176" s="58">
        <v>5079</v>
      </c>
      <c r="D176" s="58">
        <v>5427</v>
      </c>
      <c r="E176" s="58">
        <v>6040</v>
      </c>
      <c r="F176" s="58">
        <v>5388</v>
      </c>
      <c r="G176" s="58">
        <v>6000</v>
      </c>
      <c r="H176" s="58">
        <v>10830</v>
      </c>
      <c r="I176" s="58">
        <v>8515</v>
      </c>
      <c r="J176" s="58">
        <v>7970</v>
      </c>
      <c r="K176" s="58">
        <v>8550</v>
      </c>
      <c r="L176" s="58">
        <v>6920</v>
      </c>
      <c r="M176" s="58">
        <v>7263</v>
      </c>
      <c r="N176" s="74">
        <f>SUM(B176:M176)</f>
        <v>84709</v>
      </c>
      <c r="O176" s="89">
        <f t="shared" si="29"/>
        <v>19234</v>
      </c>
      <c r="P176" s="90">
        <f t="shared" si="30"/>
        <v>29.376097747231768</v>
      </c>
      <c r="Q176" s="91">
        <f t="shared" si="31"/>
        <v>7059.083333333333</v>
      </c>
      <c r="R176" s="58">
        <v>56309</v>
      </c>
      <c r="S176" s="96">
        <f>N176/R176</f>
        <v>1.5043598714237512</v>
      </c>
    </row>
    <row r="177" spans="1:19" ht="12.75" customHeight="1">
      <c r="A177" s="54">
        <v>2019</v>
      </c>
      <c r="B177" s="58">
        <v>7983</v>
      </c>
      <c r="C177" s="58">
        <v>5775</v>
      </c>
      <c r="D177" s="58">
        <v>6331</v>
      </c>
      <c r="E177" s="58">
        <v>6790</v>
      </c>
      <c r="F177" s="58">
        <v>6084</v>
      </c>
      <c r="G177" s="58">
        <v>6729</v>
      </c>
      <c r="H177" s="58">
        <v>9813</v>
      </c>
      <c r="I177" s="58">
        <v>10783</v>
      </c>
      <c r="J177" s="58">
        <v>10696</v>
      </c>
      <c r="K177" s="58"/>
      <c r="L177" s="58"/>
      <c r="M177" s="58"/>
      <c r="N177" s="74">
        <f>SUM(B177:M177)</f>
        <v>70984</v>
      </c>
      <c r="O177" s="58"/>
      <c r="P177" s="107"/>
      <c r="Q177" s="58"/>
      <c r="R177" s="58"/>
      <c r="S177" s="96"/>
    </row>
    <row r="178" spans="1:19" ht="12.75" customHeight="1">
      <c r="A178" s="119" t="s">
        <v>36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</row>
    <row r="179" spans="1:19" ht="12.75" customHeight="1">
      <c r="A179" s="6"/>
      <c r="B179" s="4"/>
      <c r="C179" s="4"/>
      <c r="D179" s="4"/>
      <c r="E179" s="4"/>
      <c r="F179" s="4"/>
      <c r="G179" s="5"/>
      <c r="H179" s="5"/>
      <c r="I179" s="5"/>
      <c r="J179" s="45"/>
      <c r="K179" s="5"/>
      <c r="L179" s="5"/>
      <c r="M179" s="5"/>
      <c r="N179" s="5"/>
      <c r="O179" s="5"/>
      <c r="P179" s="5"/>
      <c r="Q179" s="5"/>
      <c r="R179" s="6"/>
      <c r="S179" s="5"/>
    </row>
    <row r="180" spans="1:19" ht="18.75" customHeight="1">
      <c r="A180" s="115" t="s">
        <v>37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7"/>
    </row>
    <row r="181" spans="1:19" ht="25.5" customHeight="1">
      <c r="A181" s="37" t="s">
        <v>1</v>
      </c>
      <c r="B181" s="38" t="s">
        <v>6</v>
      </c>
      <c r="C181" s="38" t="s">
        <v>7</v>
      </c>
      <c r="D181" s="38" t="s">
        <v>8</v>
      </c>
      <c r="E181" s="38" t="s">
        <v>9</v>
      </c>
      <c r="F181" s="38" t="s">
        <v>10</v>
      </c>
      <c r="G181" s="38" t="s">
        <v>11</v>
      </c>
      <c r="H181" s="38" t="s">
        <v>12</v>
      </c>
      <c r="I181" s="38" t="s">
        <v>13</v>
      </c>
      <c r="J181" s="38" t="s">
        <v>14</v>
      </c>
      <c r="K181" s="38" t="s">
        <v>15</v>
      </c>
      <c r="L181" s="38" t="s">
        <v>16</v>
      </c>
      <c r="M181" s="38" t="s">
        <v>17</v>
      </c>
      <c r="N181" s="38" t="s">
        <v>38</v>
      </c>
      <c r="O181" s="38" t="s">
        <v>19</v>
      </c>
      <c r="P181" s="38" t="s">
        <v>20</v>
      </c>
      <c r="Q181" s="38" t="s">
        <v>29</v>
      </c>
      <c r="R181" s="39" t="s">
        <v>2</v>
      </c>
      <c r="S181" s="38" t="s">
        <v>39</v>
      </c>
    </row>
    <row r="182" spans="1:19" ht="12.75" customHeight="1">
      <c r="A182" s="22">
        <v>2014</v>
      </c>
      <c r="B182" s="13" t="s">
        <v>33</v>
      </c>
      <c r="C182" s="13" t="s">
        <v>33</v>
      </c>
      <c r="D182" s="13" t="s">
        <v>33</v>
      </c>
      <c r="E182" s="13" t="s">
        <v>33</v>
      </c>
      <c r="F182" s="13" t="s">
        <v>33</v>
      </c>
      <c r="G182" s="13" t="s">
        <v>33</v>
      </c>
      <c r="H182" s="13" t="s">
        <v>33</v>
      </c>
      <c r="I182" s="13" t="s">
        <v>33</v>
      </c>
      <c r="J182" s="13" t="s">
        <v>33</v>
      </c>
      <c r="K182" s="13" t="s">
        <v>33</v>
      </c>
      <c r="L182" s="13" t="s">
        <v>33</v>
      </c>
      <c r="M182" s="13" t="s">
        <v>33</v>
      </c>
      <c r="N182" s="40">
        <v>2077</v>
      </c>
      <c r="O182" s="13"/>
      <c r="P182" s="48"/>
      <c r="Q182" s="13">
        <f>N182/12</f>
        <v>173.08333333333334</v>
      </c>
      <c r="R182" s="13">
        <v>64994</v>
      </c>
      <c r="S182" s="51">
        <f>N182/R182</f>
        <v>0.03195679601193956</v>
      </c>
    </row>
    <row r="183" spans="1:19" ht="12.75" customHeight="1">
      <c r="A183" s="22">
        <v>2015</v>
      </c>
      <c r="B183" s="13" t="s">
        <v>33</v>
      </c>
      <c r="C183" s="13" t="s">
        <v>33</v>
      </c>
      <c r="D183" s="13" t="s">
        <v>33</v>
      </c>
      <c r="E183" s="13" t="s">
        <v>33</v>
      </c>
      <c r="F183" s="13" t="s">
        <v>33</v>
      </c>
      <c r="G183" s="13" t="s">
        <v>33</v>
      </c>
      <c r="H183" s="13" t="s">
        <v>33</v>
      </c>
      <c r="I183" s="13" t="s">
        <v>33</v>
      </c>
      <c r="J183" s="13" t="s">
        <v>33</v>
      </c>
      <c r="K183" s="13" t="s">
        <v>33</v>
      </c>
      <c r="L183" s="13" t="s">
        <v>33</v>
      </c>
      <c r="M183" s="13" t="s">
        <v>33</v>
      </c>
      <c r="N183" s="40">
        <v>3203</v>
      </c>
      <c r="O183" s="13">
        <f>N183-N182</f>
        <v>1126</v>
      </c>
      <c r="P183" s="48">
        <f>(N183*100/N182)-100</f>
        <v>54.212806933076564</v>
      </c>
      <c r="Q183" s="13">
        <f>N183/12</f>
        <v>266.9166666666667</v>
      </c>
      <c r="R183" s="13">
        <v>64847</v>
      </c>
      <c r="S183" s="51">
        <f>N183/R183</f>
        <v>0.049393187040264006</v>
      </c>
    </row>
    <row r="184" spans="1:19" ht="12.75" customHeight="1">
      <c r="A184" s="22">
        <v>2016</v>
      </c>
      <c r="B184" s="13" t="s">
        <v>33</v>
      </c>
      <c r="C184" s="13" t="s">
        <v>33</v>
      </c>
      <c r="D184" s="13" t="s">
        <v>33</v>
      </c>
      <c r="E184" s="13" t="s">
        <v>33</v>
      </c>
      <c r="F184" s="13" t="s">
        <v>33</v>
      </c>
      <c r="G184" s="13" t="s">
        <v>33</v>
      </c>
      <c r="H184" s="13" t="s">
        <v>33</v>
      </c>
      <c r="I184" s="13" t="s">
        <v>33</v>
      </c>
      <c r="J184" s="13" t="s">
        <v>33</v>
      </c>
      <c r="K184" s="13" t="s">
        <v>33</v>
      </c>
      <c r="L184" s="13" t="s">
        <v>33</v>
      </c>
      <c r="M184" s="13" t="s">
        <v>33</v>
      </c>
      <c r="N184" s="40">
        <v>4801</v>
      </c>
      <c r="O184" s="13">
        <f>N184-N183</f>
        <v>1598</v>
      </c>
      <c r="P184" s="48">
        <f>(N184*100/N183)-100</f>
        <v>49.89072744302217</v>
      </c>
      <c r="Q184" s="13">
        <f>N184/12</f>
        <v>400.0833333333333</v>
      </c>
      <c r="R184" s="13">
        <v>64511</v>
      </c>
      <c r="S184" s="51">
        <f>N184/R184</f>
        <v>0.07442141650261196</v>
      </c>
    </row>
    <row r="185" spans="1:19" ht="12.75" customHeight="1">
      <c r="A185" s="52">
        <v>2017</v>
      </c>
      <c r="B185" s="13" t="s">
        <v>33</v>
      </c>
      <c r="C185" s="13" t="s">
        <v>33</v>
      </c>
      <c r="D185" s="13" t="s">
        <v>33</v>
      </c>
      <c r="E185" s="13" t="s">
        <v>33</v>
      </c>
      <c r="F185" s="13" t="s">
        <v>33</v>
      </c>
      <c r="G185" s="13" t="s">
        <v>33</v>
      </c>
      <c r="H185" s="13" t="s">
        <v>33</v>
      </c>
      <c r="I185" s="13" t="s">
        <v>33</v>
      </c>
      <c r="J185" s="13" t="s">
        <v>33</v>
      </c>
      <c r="K185" s="13" t="s">
        <v>33</v>
      </c>
      <c r="L185" s="13" t="s">
        <v>33</v>
      </c>
      <c r="M185" s="13" t="s">
        <v>33</v>
      </c>
      <c r="N185" s="70">
        <v>8053</v>
      </c>
      <c r="O185" s="36">
        <f>N185-N184</f>
        <v>3252</v>
      </c>
      <c r="P185" s="77">
        <f>(N185*100/N184)-100</f>
        <v>67.73588835659237</v>
      </c>
      <c r="Q185" s="36">
        <f>N185/12</f>
        <v>671.0833333333334</v>
      </c>
      <c r="R185" s="36">
        <v>64697</v>
      </c>
      <c r="S185" s="81">
        <f>N185/R185</f>
        <v>0.12447254123065984</v>
      </c>
    </row>
    <row r="186" spans="1:19" ht="12.75" customHeight="1">
      <c r="A186" s="109">
        <v>2018</v>
      </c>
      <c r="B186" s="80" t="s">
        <v>33</v>
      </c>
      <c r="C186" s="36" t="s">
        <v>33</v>
      </c>
      <c r="D186" s="36" t="s">
        <v>33</v>
      </c>
      <c r="E186" s="36" t="s">
        <v>33</v>
      </c>
      <c r="F186" s="36" t="s">
        <v>33</v>
      </c>
      <c r="G186" s="36" t="s">
        <v>33</v>
      </c>
      <c r="H186" s="36" t="s">
        <v>33</v>
      </c>
      <c r="I186" s="36" t="s">
        <v>33</v>
      </c>
      <c r="J186" s="36" t="s">
        <v>33</v>
      </c>
      <c r="K186" s="36" t="s">
        <v>33</v>
      </c>
      <c r="L186" s="36" t="s">
        <v>33</v>
      </c>
      <c r="M186" s="79" t="s">
        <v>33</v>
      </c>
      <c r="N186" s="110">
        <v>15513</v>
      </c>
      <c r="O186" s="111">
        <f>N186-N185</f>
        <v>7460</v>
      </c>
      <c r="P186" s="112">
        <f>(N186*100/N185)-100</f>
        <v>92.6362846144294</v>
      </c>
      <c r="Q186" s="113">
        <f>N186/12</f>
        <v>1292.75</v>
      </c>
      <c r="R186" s="113">
        <v>65349</v>
      </c>
      <c r="S186" s="114">
        <f>N186/R186</f>
        <v>0.23738695312858651</v>
      </c>
    </row>
    <row r="187" spans="1:19" ht="12.75" customHeight="1">
      <c r="A187" s="54">
        <v>2019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74"/>
      <c r="O187" s="58"/>
      <c r="P187" s="58"/>
      <c r="Q187" s="58"/>
      <c r="R187" s="58"/>
      <c r="S187" s="96"/>
    </row>
    <row r="188" spans="1:19" ht="12.75" customHeight="1">
      <c r="A188" s="6"/>
      <c r="B188" s="4"/>
      <c r="C188" s="4"/>
      <c r="D188" s="4"/>
      <c r="E188" s="4"/>
      <c r="F188" s="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6"/>
      <c r="S188" s="5"/>
    </row>
    <row r="189" spans="1:19" ht="12.75" customHeight="1">
      <c r="A189" s="6" t="s">
        <v>40</v>
      </c>
      <c r="B189" s="4"/>
      <c r="C189" s="4"/>
      <c r="D189" s="4"/>
      <c r="E189" s="4"/>
      <c r="F189" s="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6"/>
      <c r="S189" s="5"/>
    </row>
    <row r="190" spans="1:19" ht="12.75" customHeight="1">
      <c r="A190" s="6"/>
      <c r="B190" s="4"/>
      <c r="C190" s="4"/>
      <c r="D190" s="4"/>
      <c r="E190" s="4"/>
      <c r="F190" s="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6"/>
      <c r="S190" s="5"/>
    </row>
    <row r="191" spans="1:19" ht="12.75" customHeight="1">
      <c r="A191" s="6"/>
      <c r="B191" s="4"/>
      <c r="C191" s="4"/>
      <c r="D191" s="4"/>
      <c r="E191" s="4"/>
      <c r="F191" s="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6"/>
      <c r="S191" s="5"/>
    </row>
    <row r="192" spans="1:19" ht="12.75" customHeight="1">
      <c r="A192" s="6"/>
      <c r="B192" s="4"/>
      <c r="C192" s="4"/>
      <c r="D192" s="4"/>
      <c r="E192" s="4"/>
      <c r="F192" s="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6"/>
      <c r="S192" s="5"/>
    </row>
    <row r="193" spans="1:19" ht="12.75" customHeight="1">
      <c r="A193" s="6"/>
      <c r="B193" s="4"/>
      <c r="C193" s="4"/>
      <c r="D193" s="4"/>
      <c r="E193" s="4"/>
      <c r="F193" s="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6"/>
      <c r="S193" s="5"/>
    </row>
    <row r="194" spans="1:19" ht="12.75" customHeight="1">
      <c r="A194" s="6"/>
      <c r="B194" s="4"/>
      <c r="C194" s="4"/>
      <c r="D194" s="4"/>
      <c r="E194" s="4"/>
      <c r="F194" s="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6"/>
      <c r="S194" s="5"/>
    </row>
    <row r="195" spans="1:19" ht="12.75" customHeight="1">
      <c r="A195" s="6"/>
      <c r="B195" s="4"/>
      <c r="C195" s="4"/>
      <c r="D195" s="4"/>
      <c r="E195" s="4"/>
      <c r="F195" s="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6"/>
      <c r="S195" s="5"/>
    </row>
    <row r="196" spans="1:19" ht="12.75" customHeight="1">
      <c r="A196" s="6"/>
      <c r="B196" s="4"/>
      <c r="C196" s="4"/>
      <c r="D196" s="4"/>
      <c r="E196" s="4"/>
      <c r="F196" s="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6"/>
      <c r="S196" s="5"/>
    </row>
    <row r="197" spans="1:19" ht="12.75" customHeight="1">
      <c r="A197" s="6"/>
      <c r="B197" s="4"/>
      <c r="C197" s="4"/>
      <c r="D197" s="4"/>
      <c r="E197" s="4"/>
      <c r="F197" s="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6"/>
      <c r="S197" s="5"/>
    </row>
    <row r="198" spans="1:19" ht="12.75" customHeight="1">
      <c r="A198" s="6"/>
      <c r="B198" s="4"/>
      <c r="C198" s="4"/>
      <c r="D198" s="4"/>
      <c r="E198" s="4"/>
      <c r="F198" s="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6"/>
      <c r="S198" s="5"/>
    </row>
    <row r="199" spans="1:19" ht="12.75" customHeight="1">
      <c r="A199" s="6"/>
      <c r="B199" s="4"/>
      <c r="C199" s="4"/>
      <c r="D199" s="4"/>
      <c r="E199" s="4"/>
      <c r="F199" s="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6"/>
      <c r="S199" s="5"/>
    </row>
    <row r="200" spans="1:19" ht="12.75" customHeight="1">
      <c r="A200" s="6"/>
      <c r="B200" s="4"/>
      <c r="C200" s="4"/>
      <c r="D200" s="4"/>
      <c r="E200" s="4"/>
      <c r="F200" s="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6"/>
      <c r="S200" s="5"/>
    </row>
    <row r="201" spans="1:19" ht="12.75" customHeight="1">
      <c r="A201" s="6"/>
      <c r="B201" s="4"/>
      <c r="C201" s="4"/>
      <c r="D201" s="4"/>
      <c r="E201" s="4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6"/>
      <c r="S201" s="5"/>
    </row>
    <row r="202" spans="1:19" ht="12.75" customHeight="1">
      <c r="A202" s="6"/>
      <c r="B202" s="4"/>
      <c r="C202" s="4"/>
      <c r="D202" s="4"/>
      <c r="E202" s="4"/>
      <c r="F202" s="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6"/>
      <c r="S202" s="5"/>
    </row>
    <row r="203" spans="1:19" ht="12.75" customHeight="1">
      <c r="A203" s="6"/>
      <c r="B203" s="4"/>
      <c r="C203" s="4"/>
      <c r="D203" s="4"/>
      <c r="E203" s="4"/>
      <c r="F203" s="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6"/>
      <c r="S203" s="5"/>
    </row>
    <row r="204" spans="1:19" ht="12.75" customHeight="1">
      <c r="A204" s="6"/>
      <c r="B204" s="4"/>
      <c r="C204" s="4"/>
      <c r="D204" s="4"/>
      <c r="E204" s="4"/>
      <c r="F204" s="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6"/>
      <c r="S204" s="5"/>
    </row>
    <row r="205" spans="1:19" ht="12.75" customHeight="1">
      <c r="A205" s="6"/>
      <c r="B205" s="4"/>
      <c r="C205" s="4"/>
      <c r="D205" s="4"/>
      <c r="E205" s="4"/>
      <c r="F205" s="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6"/>
      <c r="S205" s="5"/>
    </row>
    <row r="206" spans="1:19" ht="12.75" customHeight="1">
      <c r="A206" s="6"/>
      <c r="B206" s="4"/>
      <c r="C206" s="4"/>
      <c r="D206" s="4"/>
      <c r="E206" s="4"/>
      <c r="F206" s="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6"/>
      <c r="S206" s="5"/>
    </row>
    <row r="207" spans="1:19" ht="12.75" customHeight="1">
      <c r="A207" s="6"/>
      <c r="B207" s="4"/>
      <c r="C207" s="4"/>
      <c r="D207" s="4"/>
      <c r="E207" s="4"/>
      <c r="F207" s="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6"/>
      <c r="S207" s="5"/>
    </row>
    <row r="208" spans="1:19" ht="12.75" customHeight="1">
      <c r="A208" s="6"/>
      <c r="B208" s="4"/>
      <c r="C208" s="4"/>
      <c r="D208" s="4"/>
      <c r="E208" s="4"/>
      <c r="F208" s="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6"/>
      <c r="S208" s="5"/>
    </row>
    <row r="209" spans="1:19" ht="12.75" customHeight="1">
      <c r="A209" s="6"/>
      <c r="B209" s="4"/>
      <c r="C209" s="4"/>
      <c r="D209" s="4"/>
      <c r="E209" s="4"/>
      <c r="F209" s="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6"/>
      <c r="S209" s="5"/>
    </row>
    <row r="210" spans="1:19" ht="12.75" customHeight="1">
      <c r="A210" s="6"/>
      <c r="B210" s="4"/>
      <c r="C210" s="4"/>
      <c r="D210" s="4"/>
      <c r="E210" s="4"/>
      <c r="F210" s="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6"/>
      <c r="S210" s="5"/>
    </row>
    <row r="211" spans="1:19" ht="12.75" customHeight="1">
      <c r="A211" s="6"/>
      <c r="B211" s="4"/>
      <c r="C211" s="4"/>
      <c r="D211" s="4"/>
      <c r="E211" s="4"/>
      <c r="F211" s="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6"/>
      <c r="S211" s="5"/>
    </row>
    <row r="212" spans="1:19" ht="12.75" customHeight="1">
      <c r="A212" s="6"/>
      <c r="B212" s="4"/>
      <c r="C212" s="4"/>
      <c r="D212" s="4"/>
      <c r="E212" s="4"/>
      <c r="F212" s="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6"/>
      <c r="S212" s="5"/>
    </row>
    <row r="213" spans="1:19" ht="12.75" customHeight="1">
      <c r="A213" s="6"/>
      <c r="B213" s="4"/>
      <c r="C213" s="4"/>
      <c r="D213" s="4"/>
      <c r="E213" s="4"/>
      <c r="F213" s="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6"/>
      <c r="S213" s="5"/>
    </row>
    <row r="214" spans="1:19" ht="12.75" customHeight="1">
      <c r="A214" s="6"/>
      <c r="B214" s="4"/>
      <c r="C214" s="4"/>
      <c r="D214" s="4"/>
      <c r="E214" s="4"/>
      <c r="F214" s="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6"/>
      <c r="S214" s="5"/>
    </row>
    <row r="215" spans="1:19" ht="12.75" customHeight="1">
      <c r="A215" s="6"/>
      <c r="B215" s="4"/>
      <c r="C215" s="4"/>
      <c r="D215" s="4"/>
      <c r="E215" s="4"/>
      <c r="F215" s="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6"/>
      <c r="S215" s="5"/>
    </row>
    <row r="216" spans="1:19" ht="12.75" customHeight="1">
      <c r="A216" s="6"/>
      <c r="B216" s="4"/>
      <c r="C216" s="4"/>
      <c r="D216" s="4"/>
      <c r="E216" s="4"/>
      <c r="F216" s="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6"/>
      <c r="S216" s="5"/>
    </row>
    <row r="217" spans="1:19" ht="12.75" customHeight="1">
      <c r="A217" s="6"/>
      <c r="B217" s="4"/>
      <c r="C217" s="4"/>
      <c r="D217" s="4"/>
      <c r="E217" s="4"/>
      <c r="F217" s="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6"/>
      <c r="S217" s="5"/>
    </row>
    <row r="218" spans="1:19" ht="12.75" customHeight="1">
      <c r="A218" s="6"/>
      <c r="B218" s="4"/>
      <c r="C218" s="4"/>
      <c r="D218" s="4"/>
      <c r="E218" s="4"/>
      <c r="F218" s="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6"/>
      <c r="S218" s="5"/>
    </row>
    <row r="219" spans="1:19" ht="12.75" customHeight="1">
      <c r="A219" s="6"/>
      <c r="B219" s="4"/>
      <c r="C219" s="4"/>
      <c r="D219" s="4"/>
      <c r="E219" s="4"/>
      <c r="F219" s="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6"/>
      <c r="S219" s="5"/>
    </row>
    <row r="220" spans="1:19" ht="12.75" customHeight="1">
      <c r="A220" s="6"/>
      <c r="B220" s="4"/>
      <c r="C220" s="4"/>
      <c r="D220" s="4"/>
      <c r="E220" s="4"/>
      <c r="F220" s="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6"/>
      <c r="S220" s="5"/>
    </row>
    <row r="221" spans="1:19" ht="12.75" customHeight="1">
      <c r="A221" s="6"/>
      <c r="B221" s="4"/>
      <c r="C221" s="4"/>
      <c r="D221" s="4"/>
      <c r="E221" s="4"/>
      <c r="F221" s="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6"/>
      <c r="S221" s="5"/>
    </row>
    <row r="222" spans="1:19" ht="12.75" customHeight="1">
      <c r="A222" s="6"/>
      <c r="B222" s="4"/>
      <c r="C222" s="4"/>
      <c r="D222" s="4"/>
      <c r="E222" s="4"/>
      <c r="F222" s="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6"/>
      <c r="S222" s="5"/>
    </row>
    <row r="223" spans="1:19" ht="12.75" customHeight="1">
      <c r="A223" s="6"/>
      <c r="B223" s="4"/>
      <c r="C223" s="4"/>
      <c r="D223" s="4"/>
      <c r="E223" s="4"/>
      <c r="F223" s="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6"/>
      <c r="S223" s="5"/>
    </row>
    <row r="224" spans="1:19" ht="12.75" customHeight="1">
      <c r="A224" s="6"/>
      <c r="B224" s="4"/>
      <c r="C224" s="4"/>
      <c r="D224" s="4"/>
      <c r="E224" s="4"/>
      <c r="F224" s="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6"/>
      <c r="S224" s="5"/>
    </row>
    <row r="225" spans="1:19" ht="12.75" customHeight="1">
      <c r="A225" s="6"/>
      <c r="B225" s="4"/>
      <c r="C225" s="4"/>
      <c r="D225" s="4"/>
      <c r="E225" s="4"/>
      <c r="F225" s="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6"/>
      <c r="S225" s="5"/>
    </row>
    <row r="226" spans="1:19" ht="12.75" customHeight="1">
      <c r="A226" s="6"/>
      <c r="B226" s="4"/>
      <c r="C226" s="4"/>
      <c r="D226" s="4"/>
      <c r="E226" s="4"/>
      <c r="F226" s="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6"/>
      <c r="S226" s="5"/>
    </row>
    <row r="227" spans="1:19" ht="12.75" customHeight="1">
      <c r="A227" s="6"/>
      <c r="B227" s="4"/>
      <c r="C227" s="4"/>
      <c r="D227" s="4"/>
      <c r="E227" s="4"/>
      <c r="F227" s="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6"/>
      <c r="S227" s="5"/>
    </row>
    <row r="228" spans="1:19" ht="12.75" customHeight="1">
      <c r="A228" s="6"/>
      <c r="B228" s="4"/>
      <c r="C228" s="4"/>
      <c r="D228" s="4"/>
      <c r="E228" s="4"/>
      <c r="F228" s="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6"/>
      <c r="S228" s="5"/>
    </row>
    <row r="229" spans="1:19" ht="12.75" customHeight="1">
      <c r="A229" s="6"/>
      <c r="B229" s="4"/>
      <c r="C229" s="4"/>
      <c r="D229" s="4"/>
      <c r="E229" s="4"/>
      <c r="F229" s="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6"/>
      <c r="S229" s="5"/>
    </row>
    <row r="230" spans="1:19" ht="12.75" customHeight="1">
      <c r="A230" s="6"/>
      <c r="B230" s="4"/>
      <c r="C230" s="4"/>
      <c r="D230" s="4"/>
      <c r="E230" s="4"/>
      <c r="F230" s="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6"/>
      <c r="S230" s="5"/>
    </row>
    <row r="231" spans="1:19" ht="12.75" customHeight="1">
      <c r="A231" s="6"/>
      <c r="B231" s="4"/>
      <c r="C231" s="4"/>
      <c r="D231" s="4"/>
      <c r="E231" s="4"/>
      <c r="F231" s="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6"/>
      <c r="S231" s="5"/>
    </row>
    <row r="232" spans="1:19" ht="12.75" customHeight="1">
      <c r="A232" s="6"/>
      <c r="B232" s="4"/>
      <c r="C232" s="4"/>
      <c r="D232" s="4"/>
      <c r="E232" s="4"/>
      <c r="F232" s="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6"/>
      <c r="S232" s="5"/>
    </row>
    <row r="233" spans="1:19" ht="12.75" customHeight="1">
      <c r="A233" s="6"/>
      <c r="B233" s="4"/>
      <c r="C233" s="4"/>
      <c r="D233" s="4"/>
      <c r="E233" s="4"/>
      <c r="F233" s="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6"/>
      <c r="S233" s="5"/>
    </row>
    <row r="234" spans="1:19" ht="12.75" customHeight="1">
      <c r="A234" s="6"/>
      <c r="B234" s="4"/>
      <c r="C234" s="4"/>
      <c r="D234" s="4"/>
      <c r="E234" s="4"/>
      <c r="F234" s="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6"/>
      <c r="S234" s="5"/>
    </row>
    <row r="235" spans="1:19" ht="12.75" customHeight="1">
      <c r="A235" s="6"/>
      <c r="B235" s="4"/>
      <c r="C235" s="4"/>
      <c r="D235" s="4"/>
      <c r="E235" s="4"/>
      <c r="F235" s="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6"/>
      <c r="S235" s="5"/>
    </row>
    <row r="236" spans="1:19" ht="12.75" customHeight="1">
      <c r="A236" s="6"/>
      <c r="B236" s="4"/>
      <c r="C236" s="4"/>
      <c r="D236" s="4"/>
      <c r="E236" s="4"/>
      <c r="F236" s="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6"/>
      <c r="S236" s="5"/>
    </row>
    <row r="237" spans="1:19" ht="12.75" customHeight="1">
      <c r="A237" s="6"/>
      <c r="B237" s="4"/>
      <c r="C237" s="4"/>
      <c r="D237" s="4"/>
      <c r="E237" s="4"/>
      <c r="F237" s="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6"/>
      <c r="S237" s="5"/>
    </row>
    <row r="238" spans="1:19" ht="12.75" customHeight="1">
      <c r="A238" s="6"/>
      <c r="B238" s="4"/>
      <c r="C238" s="4"/>
      <c r="D238" s="4"/>
      <c r="E238" s="4"/>
      <c r="F238" s="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6"/>
      <c r="S238" s="5"/>
    </row>
    <row r="239" spans="1:19" ht="12.75" customHeight="1">
      <c r="A239" s="6"/>
      <c r="B239" s="4"/>
      <c r="C239" s="4"/>
      <c r="D239" s="4"/>
      <c r="E239" s="4"/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6"/>
      <c r="S239" s="5"/>
    </row>
    <row r="240" spans="1:19" ht="12.75" customHeight="1">
      <c r="A240" s="6"/>
      <c r="B240" s="4"/>
      <c r="C240" s="4"/>
      <c r="D240" s="4"/>
      <c r="E240" s="4"/>
      <c r="F240" s="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6"/>
      <c r="S240" s="5"/>
    </row>
    <row r="241" spans="1:19" ht="12.75" customHeight="1">
      <c r="A241" s="6"/>
      <c r="B241" s="4"/>
      <c r="C241" s="4"/>
      <c r="D241" s="4"/>
      <c r="E241" s="4"/>
      <c r="F241" s="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6"/>
      <c r="S241" s="5"/>
    </row>
    <row r="242" spans="1:19" ht="12.75" customHeight="1">
      <c r="A242" s="6"/>
      <c r="B242" s="4"/>
      <c r="C242" s="4"/>
      <c r="D242" s="4"/>
      <c r="E242" s="4"/>
      <c r="F242" s="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6"/>
      <c r="S242" s="5"/>
    </row>
    <row r="243" spans="1:19" ht="12.75" customHeight="1">
      <c r="A243" s="6"/>
      <c r="B243" s="4"/>
      <c r="C243" s="4"/>
      <c r="D243" s="4"/>
      <c r="E243" s="4"/>
      <c r="F243" s="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6"/>
      <c r="S243" s="5"/>
    </row>
    <row r="244" spans="1:19" ht="12.75" customHeight="1">
      <c r="A244" s="6"/>
      <c r="B244" s="4"/>
      <c r="C244" s="4"/>
      <c r="D244" s="4"/>
      <c r="E244" s="4"/>
      <c r="F244" s="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6"/>
      <c r="S244" s="5"/>
    </row>
    <row r="245" spans="1:19" ht="12.75" customHeight="1">
      <c r="A245" s="6"/>
      <c r="B245" s="4"/>
      <c r="C245" s="4"/>
      <c r="D245" s="4"/>
      <c r="E245" s="4"/>
      <c r="F245" s="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6"/>
      <c r="S245" s="5"/>
    </row>
    <row r="246" spans="1:19" ht="12.75" customHeight="1">
      <c r="A246" s="6"/>
      <c r="B246" s="4"/>
      <c r="C246" s="4"/>
      <c r="D246" s="4"/>
      <c r="E246" s="4"/>
      <c r="F246" s="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6"/>
      <c r="S246" s="5"/>
    </row>
    <row r="247" spans="1:19" ht="12.75" customHeight="1">
      <c r="A247" s="6"/>
      <c r="B247" s="4"/>
      <c r="C247" s="4"/>
      <c r="D247" s="4"/>
      <c r="E247" s="4"/>
      <c r="F247" s="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6"/>
      <c r="S247" s="5"/>
    </row>
    <row r="248" spans="1:19" ht="12.75" customHeight="1">
      <c r="A248" s="6"/>
      <c r="B248" s="4"/>
      <c r="C248" s="4"/>
      <c r="D248" s="4"/>
      <c r="E248" s="4"/>
      <c r="F248" s="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6"/>
      <c r="S248" s="5"/>
    </row>
    <row r="249" spans="1:19" ht="12.75" customHeight="1">
      <c r="A249" s="6"/>
      <c r="B249" s="4"/>
      <c r="C249" s="4"/>
      <c r="D249" s="4"/>
      <c r="E249" s="4"/>
      <c r="F249" s="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6"/>
      <c r="S249" s="5"/>
    </row>
    <row r="250" spans="1:19" ht="12.75" customHeight="1">
      <c r="A250" s="6"/>
      <c r="B250" s="4"/>
      <c r="C250" s="4"/>
      <c r="D250" s="4"/>
      <c r="E250" s="4"/>
      <c r="F250" s="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6"/>
      <c r="S250" s="5"/>
    </row>
    <row r="251" spans="1:19" ht="12.75" customHeight="1">
      <c r="A251" s="6"/>
      <c r="B251" s="4"/>
      <c r="C251" s="4"/>
      <c r="D251" s="4"/>
      <c r="E251" s="4"/>
      <c r="F251" s="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6"/>
      <c r="S251" s="5"/>
    </row>
    <row r="252" spans="1:19" ht="12.75" customHeight="1">
      <c r="A252" s="6"/>
      <c r="B252" s="4"/>
      <c r="C252" s="4"/>
      <c r="D252" s="4"/>
      <c r="E252" s="4"/>
      <c r="F252" s="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6"/>
      <c r="S252" s="5"/>
    </row>
    <row r="253" spans="1:19" ht="12.75" customHeight="1">
      <c r="A253" s="6"/>
      <c r="B253" s="4"/>
      <c r="C253" s="4"/>
      <c r="D253" s="4"/>
      <c r="E253" s="4"/>
      <c r="F253" s="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6"/>
      <c r="S253" s="5"/>
    </row>
    <row r="254" spans="1:19" ht="12.75" customHeight="1">
      <c r="A254" s="6"/>
      <c r="B254" s="4"/>
      <c r="C254" s="4"/>
      <c r="D254" s="4"/>
      <c r="E254" s="4"/>
      <c r="F254" s="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6"/>
      <c r="S254" s="5"/>
    </row>
    <row r="255" spans="1:19" ht="12.75" customHeight="1">
      <c r="A255" s="6"/>
      <c r="B255" s="4"/>
      <c r="C255" s="4"/>
      <c r="D255" s="4"/>
      <c r="E255" s="4"/>
      <c r="F255" s="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6"/>
      <c r="S255" s="5"/>
    </row>
    <row r="256" spans="1:19" ht="12.75" customHeight="1">
      <c r="A256" s="6"/>
      <c r="B256" s="4"/>
      <c r="C256" s="4"/>
      <c r="D256" s="4"/>
      <c r="E256" s="4"/>
      <c r="F256" s="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6"/>
      <c r="S256" s="5"/>
    </row>
    <row r="257" spans="1:19" ht="12.75" customHeight="1">
      <c r="A257" s="6"/>
      <c r="B257" s="4"/>
      <c r="C257" s="4"/>
      <c r="D257" s="4"/>
      <c r="E257" s="4"/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6"/>
      <c r="S257" s="5"/>
    </row>
    <row r="258" spans="1:19" ht="12.75" customHeight="1">
      <c r="A258" s="6"/>
      <c r="B258" s="4"/>
      <c r="C258" s="4"/>
      <c r="D258" s="4"/>
      <c r="E258" s="4"/>
      <c r="F258" s="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6"/>
      <c r="S258" s="5"/>
    </row>
    <row r="259" spans="1:19" ht="12.75" customHeight="1">
      <c r="A259" s="6"/>
      <c r="B259" s="4"/>
      <c r="C259" s="4"/>
      <c r="D259" s="4"/>
      <c r="E259" s="4"/>
      <c r="F259" s="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6"/>
      <c r="S259" s="5"/>
    </row>
    <row r="260" spans="1:19" ht="12.75" customHeight="1">
      <c r="A260" s="6"/>
      <c r="B260" s="4"/>
      <c r="C260" s="4"/>
      <c r="D260" s="4"/>
      <c r="E260" s="4"/>
      <c r="F260" s="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6"/>
      <c r="S260" s="5"/>
    </row>
    <row r="261" spans="1:19" ht="12.75" customHeight="1">
      <c r="A261" s="6"/>
      <c r="B261" s="4"/>
      <c r="C261" s="4"/>
      <c r="D261" s="4"/>
      <c r="E261" s="4"/>
      <c r="F261" s="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6"/>
      <c r="S261" s="5"/>
    </row>
    <row r="262" spans="1:19" ht="12.75" customHeight="1">
      <c r="A262" s="6"/>
      <c r="B262" s="4"/>
      <c r="C262" s="4"/>
      <c r="D262" s="4"/>
      <c r="E262" s="4"/>
      <c r="F262" s="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6"/>
      <c r="S262" s="5"/>
    </row>
    <row r="263" spans="1:19" ht="12.75" customHeight="1">
      <c r="A263" s="6"/>
      <c r="B263" s="4"/>
      <c r="C263" s="4"/>
      <c r="D263" s="4"/>
      <c r="E263" s="4"/>
      <c r="F263" s="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6"/>
      <c r="S263" s="5"/>
    </row>
    <row r="264" spans="1:19" ht="12.75" customHeight="1">
      <c r="A264" s="6"/>
      <c r="B264" s="4"/>
      <c r="C264" s="4"/>
      <c r="D264" s="4"/>
      <c r="E264" s="4"/>
      <c r="F264" s="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6"/>
      <c r="S264" s="5"/>
    </row>
    <row r="265" spans="1:19" ht="12.75" customHeight="1">
      <c r="A265" s="6"/>
      <c r="B265" s="4"/>
      <c r="C265" s="4"/>
      <c r="D265" s="4"/>
      <c r="E265" s="4"/>
      <c r="F265" s="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6"/>
      <c r="S265" s="5"/>
    </row>
    <row r="266" spans="1:19" ht="12.75" customHeight="1">
      <c r="A266" s="6"/>
      <c r="B266" s="4"/>
      <c r="C266" s="4"/>
      <c r="D266" s="4"/>
      <c r="E266" s="4"/>
      <c r="F266" s="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6"/>
      <c r="S266" s="5"/>
    </row>
    <row r="267" spans="1:19" ht="12.75" customHeight="1">
      <c r="A267" s="6"/>
      <c r="B267" s="4"/>
      <c r="C267" s="4"/>
      <c r="D267" s="4"/>
      <c r="E267" s="4"/>
      <c r="F267" s="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6"/>
      <c r="S267" s="5"/>
    </row>
    <row r="268" spans="1:19" ht="12.75" customHeight="1">
      <c r="A268" s="6"/>
      <c r="B268" s="4"/>
      <c r="C268" s="4"/>
      <c r="D268" s="4"/>
      <c r="E268" s="4"/>
      <c r="F268" s="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6"/>
      <c r="S268" s="5"/>
    </row>
    <row r="269" spans="1:19" ht="12.75" customHeight="1">
      <c r="A269" s="6"/>
      <c r="B269" s="4"/>
      <c r="C269" s="4"/>
      <c r="D269" s="4"/>
      <c r="E269" s="4"/>
      <c r="F269" s="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6"/>
      <c r="S269" s="5"/>
    </row>
    <row r="270" spans="1:19" ht="12.75" customHeight="1">
      <c r="A270" s="6"/>
      <c r="B270" s="4"/>
      <c r="C270" s="4"/>
      <c r="D270" s="4"/>
      <c r="E270" s="4"/>
      <c r="F270" s="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6"/>
      <c r="S270" s="5"/>
    </row>
    <row r="271" spans="1:19" ht="12.75" customHeight="1">
      <c r="A271" s="6"/>
      <c r="B271" s="4"/>
      <c r="C271" s="4"/>
      <c r="D271" s="4"/>
      <c r="E271" s="4"/>
      <c r="F271" s="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6"/>
      <c r="S271" s="5"/>
    </row>
    <row r="272" spans="1:19" ht="12.75" customHeight="1">
      <c r="A272" s="6"/>
      <c r="B272" s="4"/>
      <c r="C272" s="4"/>
      <c r="D272" s="4"/>
      <c r="E272" s="4"/>
      <c r="F272" s="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6"/>
      <c r="S272" s="5"/>
    </row>
    <row r="273" spans="1:19" ht="12.75" customHeight="1">
      <c r="A273" s="6"/>
      <c r="B273" s="4"/>
      <c r="C273" s="4"/>
      <c r="D273" s="4"/>
      <c r="E273" s="4"/>
      <c r="F273" s="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6"/>
      <c r="S273" s="5"/>
    </row>
    <row r="274" spans="1:19" ht="12.75" customHeight="1">
      <c r="A274" s="6"/>
      <c r="B274" s="4"/>
      <c r="C274" s="4"/>
      <c r="D274" s="4"/>
      <c r="E274" s="4"/>
      <c r="F274" s="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6"/>
      <c r="S274" s="5"/>
    </row>
    <row r="275" spans="1:19" ht="12.75" customHeight="1">
      <c r="A275" s="6"/>
      <c r="B275" s="4"/>
      <c r="C275" s="4"/>
      <c r="D275" s="4"/>
      <c r="E275" s="4"/>
      <c r="F275" s="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6"/>
      <c r="S275" s="5"/>
    </row>
    <row r="276" spans="1:19" ht="12.75" customHeight="1">
      <c r="A276" s="6"/>
      <c r="B276" s="4"/>
      <c r="C276" s="4"/>
      <c r="D276" s="4"/>
      <c r="E276" s="4"/>
      <c r="F276" s="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6"/>
      <c r="S276" s="5"/>
    </row>
    <row r="277" spans="1:19" ht="12.75" customHeight="1">
      <c r="A277" s="6"/>
      <c r="B277" s="4"/>
      <c r="C277" s="4"/>
      <c r="D277" s="4"/>
      <c r="E277" s="4"/>
      <c r="F277" s="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6"/>
      <c r="S277" s="5"/>
    </row>
    <row r="278" spans="1:19" ht="12.75" customHeight="1">
      <c r="A278" s="6"/>
      <c r="B278" s="4"/>
      <c r="C278" s="4"/>
      <c r="D278" s="4"/>
      <c r="E278" s="4"/>
      <c r="F278" s="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6"/>
      <c r="S278" s="5"/>
    </row>
    <row r="279" spans="1:19" ht="12.75" customHeight="1">
      <c r="A279" s="6"/>
      <c r="B279" s="4"/>
      <c r="C279" s="4"/>
      <c r="D279" s="4"/>
      <c r="E279" s="4"/>
      <c r="F279" s="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6"/>
      <c r="S279" s="5"/>
    </row>
    <row r="280" spans="1:19" ht="12.75" customHeight="1">
      <c r="A280" s="6"/>
      <c r="B280" s="4"/>
      <c r="C280" s="4"/>
      <c r="D280" s="4"/>
      <c r="E280" s="4"/>
      <c r="F280" s="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6"/>
      <c r="S280" s="5"/>
    </row>
    <row r="281" spans="1:19" ht="12.75" customHeight="1">
      <c r="A281" s="6"/>
      <c r="B281" s="4"/>
      <c r="C281" s="4"/>
      <c r="D281" s="4"/>
      <c r="E281" s="4"/>
      <c r="F281" s="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6"/>
      <c r="S281" s="5"/>
    </row>
    <row r="282" spans="1:19" ht="12.75" customHeight="1">
      <c r="A282" s="6"/>
      <c r="B282" s="4"/>
      <c r="C282" s="4"/>
      <c r="D282" s="4"/>
      <c r="E282" s="4"/>
      <c r="F282" s="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6"/>
      <c r="S282" s="5"/>
    </row>
    <row r="283" spans="1:19" ht="12.75" customHeight="1">
      <c r="A283" s="6"/>
      <c r="B283" s="4"/>
      <c r="C283" s="4"/>
      <c r="D283" s="4"/>
      <c r="E283" s="4"/>
      <c r="F283" s="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6"/>
      <c r="S283" s="5"/>
    </row>
    <row r="284" spans="1:19" ht="12.75" customHeight="1">
      <c r="A284" s="6"/>
      <c r="B284" s="4"/>
      <c r="C284" s="4"/>
      <c r="D284" s="4"/>
      <c r="E284" s="4"/>
      <c r="F284" s="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6"/>
      <c r="S284" s="5"/>
    </row>
    <row r="285" spans="1:19" ht="12.75" customHeight="1">
      <c r="A285" s="6"/>
      <c r="B285" s="4"/>
      <c r="C285" s="4"/>
      <c r="D285" s="4"/>
      <c r="E285" s="4"/>
      <c r="F285" s="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6"/>
      <c r="S285" s="5"/>
    </row>
    <row r="286" spans="1:19" ht="12.75" customHeight="1">
      <c r="A286" s="6"/>
      <c r="B286" s="4"/>
      <c r="C286" s="4"/>
      <c r="D286" s="4"/>
      <c r="E286" s="4"/>
      <c r="F286" s="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6"/>
      <c r="S286" s="5"/>
    </row>
    <row r="287" spans="1:19" ht="12.75" customHeight="1">
      <c r="A287" s="6"/>
      <c r="B287" s="4"/>
      <c r="C287" s="4"/>
      <c r="D287" s="4"/>
      <c r="E287" s="4"/>
      <c r="F287" s="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6"/>
      <c r="S287" s="5"/>
    </row>
    <row r="288" spans="1:19" ht="12.75" customHeight="1">
      <c r="A288" s="6"/>
      <c r="B288" s="4"/>
      <c r="C288" s="4"/>
      <c r="D288" s="4"/>
      <c r="E288" s="4"/>
      <c r="F288" s="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6"/>
      <c r="S288" s="5"/>
    </row>
    <row r="289" spans="1:19" ht="12.75" customHeight="1">
      <c r="A289" s="6"/>
      <c r="B289" s="4"/>
      <c r="C289" s="4"/>
      <c r="D289" s="4"/>
      <c r="E289" s="4"/>
      <c r="F289" s="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6"/>
      <c r="S289" s="5"/>
    </row>
    <row r="290" spans="1:19" ht="12.75" customHeight="1">
      <c r="A290" s="6"/>
      <c r="B290" s="4"/>
      <c r="C290" s="4"/>
      <c r="D290" s="4"/>
      <c r="E290" s="4"/>
      <c r="F290" s="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6"/>
      <c r="S290" s="5"/>
    </row>
    <row r="291" spans="1:19" ht="12.75" customHeight="1">
      <c r="A291" s="6"/>
      <c r="B291" s="4"/>
      <c r="C291" s="4"/>
      <c r="D291" s="4"/>
      <c r="E291" s="4"/>
      <c r="F291" s="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6"/>
      <c r="S291" s="5"/>
    </row>
    <row r="292" spans="1:19" ht="12.75" customHeight="1">
      <c r="A292" s="6"/>
      <c r="B292" s="4"/>
      <c r="C292" s="4"/>
      <c r="D292" s="4"/>
      <c r="E292" s="4"/>
      <c r="F292" s="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6"/>
      <c r="S292" s="5"/>
    </row>
    <row r="293" spans="1:19" ht="12.75" customHeight="1">
      <c r="A293" s="6"/>
      <c r="B293" s="4"/>
      <c r="C293" s="4"/>
      <c r="D293" s="4"/>
      <c r="E293" s="4"/>
      <c r="F293" s="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6"/>
      <c r="S293" s="5"/>
    </row>
    <row r="294" spans="1:19" ht="12.75" customHeight="1">
      <c r="A294" s="6"/>
      <c r="B294" s="4"/>
      <c r="C294" s="4"/>
      <c r="D294" s="4"/>
      <c r="E294" s="4"/>
      <c r="F294" s="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6"/>
      <c r="S294" s="5"/>
    </row>
    <row r="295" spans="1:19" ht="12.75" customHeight="1">
      <c r="A295" s="6"/>
      <c r="B295" s="4"/>
      <c r="C295" s="4"/>
      <c r="D295" s="4"/>
      <c r="E295" s="4"/>
      <c r="F295" s="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6"/>
      <c r="S295" s="5"/>
    </row>
    <row r="296" spans="1:19" ht="12.75" customHeight="1">
      <c r="A296" s="6"/>
      <c r="B296" s="4"/>
      <c r="C296" s="4"/>
      <c r="D296" s="4"/>
      <c r="E296" s="4"/>
      <c r="F296" s="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6"/>
      <c r="S296" s="5"/>
    </row>
    <row r="297" spans="1:19" ht="12.75" customHeight="1">
      <c r="A297" s="6"/>
      <c r="B297" s="4"/>
      <c r="C297" s="4"/>
      <c r="D297" s="4"/>
      <c r="E297" s="4"/>
      <c r="F297" s="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6"/>
      <c r="S297" s="5"/>
    </row>
    <row r="298" spans="1:19" ht="12.75" customHeight="1">
      <c r="A298" s="6"/>
      <c r="B298" s="4"/>
      <c r="C298" s="4"/>
      <c r="D298" s="4"/>
      <c r="E298" s="4"/>
      <c r="F298" s="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6"/>
      <c r="S298" s="5"/>
    </row>
    <row r="299" spans="1:19" ht="12.75" customHeight="1">
      <c r="A299" s="6"/>
      <c r="B299" s="4"/>
      <c r="C299" s="4"/>
      <c r="D299" s="4"/>
      <c r="E299" s="4"/>
      <c r="F299" s="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6"/>
      <c r="S299" s="5"/>
    </row>
    <row r="300" spans="1:19" ht="12.75" customHeight="1">
      <c r="A300" s="6"/>
      <c r="B300" s="4"/>
      <c r="C300" s="4"/>
      <c r="D300" s="4"/>
      <c r="E300" s="4"/>
      <c r="F300" s="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6"/>
      <c r="S300" s="5"/>
    </row>
    <row r="301" spans="1:19" ht="12.75" customHeight="1">
      <c r="A301" s="6"/>
      <c r="B301" s="4"/>
      <c r="C301" s="4"/>
      <c r="D301" s="4"/>
      <c r="E301" s="4"/>
      <c r="F301" s="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6"/>
      <c r="S301" s="5"/>
    </row>
    <row r="302" spans="1:19" ht="12.75" customHeight="1">
      <c r="A302" s="6"/>
      <c r="B302" s="4"/>
      <c r="C302" s="4"/>
      <c r="D302" s="4"/>
      <c r="E302" s="4"/>
      <c r="F302" s="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6"/>
      <c r="S302" s="5"/>
    </row>
    <row r="303" spans="1:19" ht="12.75" customHeight="1">
      <c r="A303" s="6"/>
      <c r="B303" s="4"/>
      <c r="C303" s="4"/>
      <c r="D303" s="4"/>
      <c r="E303" s="4"/>
      <c r="F303" s="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6"/>
      <c r="S303" s="5"/>
    </row>
    <row r="304" spans="1:19" ht="12.75" customHeight="1">
      <c r="A304" s="6"/>
      <c r="B304" s="4"/>
      <c r="C304" s="4"/>
      <c r="D304" s="4"/>
      <c r="E304" s="4"/>
      <c r="F304" s="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6"/>
      <c r="S304" s="5"/>
    </row>
    <row r="305" spans="1:19" ht="12.75" customHeight="1">
      <c r="A305" s="6"/>
      <c r="B305" s="4"/>
      <c r="C305" s="4"/>
      <c r="D305" s="4"/>
      <c r="E305" s="4"/>
      <c r="F305" s="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6"/>
      <c r="S305" s="5"/>
    </row>
    <row r="306" spans="1:19" ht="12.75" customHeight="1">
      <c r="A306" s="6"/>
      <c r="B306" s="4"/>
      <c r="C306" s="4"/>
      <c r="D306" s="4"/>
      <c r="E306" s="4"/>
      <c r="F306" s="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6"/>
      <c r="S306" s="5"/>
    </row>
    <row r="307" spans="1:19" ht="12.75" customHeight="1">
      <c r="A307" s="6"/>
      <c r="B307" s="4"/>
      <c r="C307" s="4"/>
      <c r="D307" s="4"/>
      <c r="E307" s="4"/>
      <c r="F307" s="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6"/>
      <c r="S307" s="5"/>
    </row>
    <row r="308" spans="1:19" ht="12.75" customHeight="1">
      <c r="A308" s="6"/>
      <c r="B308" s="4"/>
      <c r="C308" s="4"/>
      <c r="D308" s="4"/>
      <c r="E308" s="4"/>
      <c r="F308" s="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6"/>
      <c r="S308" s="5"/>
    </row>
    <row r="309" spans="1:19" ht="12.75" customHeight="1">
      <c r="A309" s="6"/>
      <c r="B309" s="4"/>
      <c r="C309" s="4"/>
      <c r="D309" s="4"/>
      <c r="E309" s="4"/>
      <c r="F309" s="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6"/>
      <c r="S309" s="5"/>
    </row>
    <row r="310" spans="1:19" ht="12.75" customHeight="1">
      <c r="A310" s="6"/>
      <c r="B310" s="4"/>
      <c r="C310" s="4"/>
      <c r="D310" s="4"/>
      <c r="E310" s="4"/>
      <c r="F310" s="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6"/>
      <c r="S310" s="5"/>
    </row>
    <row r="311" spans="1:19" ht="12.75" customHeight="1">
      <c r="A311" s="6"/>
      <c r="B311" s="4"/>
      <c r="C311" s="4"/>
      <c r="D311" s="4"/>
      <c r="E311" s="4"/>
      <c r="F311" s="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6"/>
      <c r="S311" s="5"/>
    </row>
    <row r="312" spans="1:19" ht="12.75" customHeight="1">
      <c r="A312" s="6"/>
      <c r="B312" s="4"/>
      <c r="C312" s="4"/>
      <c r="D312" s="4"/>
      <c r="E312" s="4"/>
      <c r="F312" s="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6"/>
      <c r="S312" s="5"/>
    </row>
    <row r="313" spans="1:19" ht="12.75" customHeight="1">
      <c r="A313" s="6"/>
      <c r="B313" s="4"/>
      <c r="C313" s="4"/>
      <c r="D313" s="4"/>
      <c r="E313" s="4"/>
      <c r="F313" s="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6"/>
      <c r="S313" s="5"/>
    </row>
    <row r="314" spans="1:19" ht="12.75" customHeight="1">
      <c r="A314" s="6"/>
      <c r="B314" s="4"/>
      <c r="C314" s="4"/>
      <c r="D314" s="4"/>
      <c r="E314" s="4"/>
      <c r="F314" s="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6"/>
      <c r="S314" s="5"/>
    </row>
    <row r="315" spans="1:19" ht="12.75" customHeight="1">
      <c r="A315" s="6"/>
      <c r="B315" s="4"/>
      <c r="C315" s="4"/>
      <c r="D315" s="4"/>
      <c r="E315" s="4"/>
      <c r="F315" s="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6"/>
      <c r="S315" s="5"/>
    </row>
    <row r="316" spans="1:19" ht="12.75" customHeight="1">
      <c r="A316" s="6"/>
      <c r="B316" s="4"/>
      <c r="C316" s="4"/>
      <c r="D316" s="4"/>
      <c r="E316" s="4"/>
      <c r="F316" s="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6"/>
      <c r="S316" s="5"/>
    </row>
    <row r="317" spans="1:19" ht="12.75" customHeight="1">
      <c r="A317" s="6"/>
      <c r="B317" s="4"/>
      <c r="C317" s="4"/>
      <c r="D317" s="4"/>
      <c r="E317" s="4"/>
      <c r="F317" s="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6"/>
      <c r="S317" s="5"/>
    </row>
    <row r="318" spans="1:19" ht="12.75" customHeight="1">
      <c r="A318" s="6"/>
      <c r="B318" s="4"/>
      <c r="C318" s="4"/>
      <c r="D318" s="4"/>
      <c r="E318" s="4"/>
      <c r="F318" s="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6"/>
      <c r="S318" s="5"/>
    </row>
    <row r="319" spans="1:19" ht="12.75" customHeight="1">
      <c r="A319" s="6"/>
      <c r="B319" s="4"/>
      <c r="C319" s="4"/>
      <c r="D319" s="4"/>
      <c r="E319" s="4"/>
      <c r="F319" s="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6"/>
      <c r="S319" s="5"/>
    </row>
    <row r="320" spans="1:19" ht="12.75" customHeight="1">
      <c r="A320" s="6"/>
      <c r="B320" s="4"/>
      <c r="C320" s="4"/>
      <c r="D320" s="4"/>
      <c r="E320" s="4"/>
      <c r="F320" s="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6"/>
      <c r="S320" s="5"/>
    </row>
    <row r="321" spans="1:19" ht="12.75" customHeight="1">
      <c r="A321" s="6"/>
      <c r="B321" s="4"/>
      <c r="C321" s="4"/>
      <c r="D321" s="4"/>
      <c r="E321" s="4"/>
      <c r="F321" s="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6"/>
      <c r="S321" s="5"/>
    </row>
    <row r="322" spans="1:19" ht="12.75" customHeight="1">
      <c r="A322" s="6"/>
      <c r="B322" s="4"/>
      <c r="C322" s="4"/>
      <c r="D322" s="4"/>
      <c r="E322" s="4"/>
      <c r="F322" s="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6"/>
      <c r="S322" s="5"/>
    </row>
    <row r="323" spans="1:19" ht="12.75" customHeight="1">
      <c r="A323" s="6"/>
      <c r="B323" s="4"/>
      <c r="C323" s="4"/>
      <c r="D323" s="4"/>
      <c r="E323" s="4"/>
      <c r="F323" s="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6"/>
      <c r="S323" s="5"/>
    </row>
    <row r="324" spans="1:19" ht="12.75" customHeight="1">
      <c r="A324" s="6"/>
      <c r="B324" s="4"/>
      <c r="C324" s="4"/>
      <c r="D324" s="4"/>
      <c r="E324" s="4"/>
      <c r="F324" s="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6"/>
      <c r="S324" s="5"/>
    </row>
    <row r="325" spans="1:19" ht="12.75" customHeight="1">
      <c r="A325" s="6"/>
      <c r="B325" s="4"/>
      <c r="C325" s="4"/>
      <c r="D325" s="4"/>
      <c r="E325" s="4"/>
      <c r="F325" s="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6"/>
      <c r="S325" s="5"/>
    </row>
    <row r="326" spans="1:19" ht="12.75" customHeight="1">
      <c r="A326" s="6"/>
      <c r="B326" s="4"/>
      <c r="C326" s="4"/>
      <c r="D326" s="4"/>
      <c r="E326" s="4"/>
      <c r="F326" s="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6"/>
      <c r="S326" s="5"/>
    </row>
    <row r="327" spans="1:19" ht="12.75" customHeight="1">
      <c r="A327" s="6"/>
      <c r="B327" s="4"/>
      <c r="C327" s="4"/>
      <c r="D327" s="4"/>
      <c r="E327" s="4"/>
      <c r="F327" s="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6"/>
      <c r="S327" s="5"/>
    </row>
    <row r="328" spans="1:19" ht="12.75" customHeight="1">
      <c r="A328" s="6"/>
      <c r="B328" s="4"/>
      <c r="C328" s="4"/>
      <c r="D328" s="4"/>
      <c r="E328" s="4"/>
      <c r="F328" s="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6"/>
      <c r="S328" s="5"/>
    </row>
    <row r="329" spans="1:19" ht="12.75" customHeight="1">
      <c r="A329" s="6"/>
      <c r="B329" s="4"/>
      <c r="C329" s="4"/>
      <c r="D329" s="4"/>
      <c r="E329" s="4"/>
      <c r="F329" s="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6"/>
      <c r="S329" s="5"/>
    </row>
    <row r="330" spans="1:19" ht="12.75" customHeight="1">
      <c r="A330" s="6"/>
      <c r="B330" s="4"/>
      <c r="C330" s="4"/>
      <c r="D330" s="4"/>
      <c r="E330" s="4"/>
      <c r="F330" s="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6"/>
      <c r="S330" s="5"/>
    </row>
    <row r="331" spans="1:19" ht="12.75" customHeight="1">
      <c r="A331" s="6"/>
      <c r="B331" s="4"/>
      <c r="C331" s="4"/>
      <c r="D331" s="4"/>
      <c r="E331" s="4"/>
      <c r="F331" s="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6"/>
      <c r="S331" s="5"/>
    </row>
    <row r="332" spans="1:19" ht="12.75" customHeight="1">
      <c r="A332" s="6"/>
      <c r="B332" s="4"/>
      <c r="C332" s="4"/>
      <c r="D332" s="4"/>
      <c r="E332" s="4"/>
      <c r="F332" s="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6"/>
      <c r="S332" s="5"/>
    </row>
    <row r="333" spans="1:19" ht="12.75" customHeight="1">
      <c r="A333" s="6"/>
      <c r="B333" s="4"/>
      <c r="C333" s="4"/>
      <c r="D333" s="4"/>
      <c r="E333" s="4"/>
      <c r="F333" s="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6"/>
      <c r="S333" s="5"/>
    </row>
    <row r="334" spans="1:19" ht="12.75" customHeight="1">
      <c r="A334" s="6"/>
      <c r="B334" s="4"/>
      <c r="C334" s="4"/>
      <c r="D334" s="4"/>
      <c r="E334" s="4"/>
      <c r="F334" s="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6"/>
      <c r="S334" s="5"/>
    </row>
    <row r="335" spans="1:19" ht="12.75" customHeight="1">
      <c r="A335" s="6"/>
      <c r="B335" s="4"/>
      <c r="C335" s="4"/>
      <c r="D335" s="4"/>
      <c r="E335" s="4"/>
      <c r="F335" s="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6"/>
      <c r="S335" s="5"/>
    </row>
    <row r="336" spans="1:19" ht="12.75" customHeight="1">
      <c r="A336" s="6"/>
      <c r="B336" s="4"/>
      <c r="C336" s="4"/>
      <c r="D336" s="4"/>
      <c r="E336" s="4"/>
      <c r="F336" s="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6"/>
      <c r="S336" s="5"/>
    </row>
    <row r="337" spans="1:19" ht="12.75" customHeight="1">
      <c r="A337" s="6"/>
      <c r="B337" s="4"/>
      <c r="C337" s="4"/>
      <c r="D337" s="4"/>
      <c r="E337" s="4"/>
      <c r="F337" s="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6"/>
      <c r="S337" s="5"/>
    </row>
    <row r="338" spans="1:19" ht="12.75" customHeight="1">
      <c r="A338" s="6"/>
      <c r="B338" s="4"/>
      <c r="C338" s="4"/>
      <c r="D338" s="4"/>
      <c r="E338" s="4"/>
      <c r="F338" s="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6"/>
      <c r="S338" s="5"/>
    </row>
    <row r="339" spans="1:19" ht="12.75" customHeight="1">
      <c r="A339" s="6"/>
      <c r="B339" s="4"/>
      <c r="C339" s="4"/>
      <c r="D339" s="4"/>
      <c r="E339" s="4"/>
      <c r="F339" s="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6"/>
      <c r="S339" s="5"/>
    </row>
    <row r="340" spans="1:19" ht="12.75" customHeight="1">
      <c r="A340" s="6"/>
      <c r="B340" s="4"/>
      <c r="C340" s="4"/>
      <c r="D340" s="4"/>
      <c r="E340" s="4"/>
      <c r="F340" s="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6"/>
      <c r="S340" s="5"/>
    </row>
    <row r="341" spans="1:19" ht="12.75" customHeight="1">
      <c r="A341" s="6"/>
      <c r="B341" s="4"/>
      <c r="C341" s="4"/>
      <c r="D341" s="4"/>
      <c r="E341" s="4"/>
      <c r="F341" s="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6"/>
      <c r="S341" s="5"/>
    </row>
    <row r="342" spans="1:19" ht="12.75" customHeight="1">
      <c r="A342" s="6"/>
      <c r="B342" s="4"/>
      <c r="C342" s="4"/>
      <c r="D342" s="4"/>
      <c r="E342" s="4"/>
      <c r="F342" s="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6"/>
      <c r="S342" s="5"/>
    </row>
    <row r="343" spans="1:19" ht="12.75" customHeight="1">
      <c r="A343" s="6"/>
      <c r="B343" s="4"/>
      <c r="C343" s="4"/>
      <c r="D343" s="4"/>
      <c r="E343" s="4"/>
      <c r="F343" s="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6"/>
      <c r="S343" s="5"/>
    </row>
    <row r="344" spans="1:19" ht="12.75" customHeight="1">
      <c r="A344" s="6"/>
      <c r="B344" s="4"/>
      <c r="C344" s="4"/>
      <c r="D344" s="4"/>
      <c r="E344" s="4"/>
      <c r="F344" s="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6"/>
      <c r="S344" s="5"/>
    </row>
    <row r="345" spans="1:19" ht="12.75" customHeight="1">
      <c r="A345" s="6"/>
      <c r="B345" s="4"/>
      <c r="C345" s="4"/>
      <c r="D345" s="4"/>
      <c r="E345" s="4"/>
      <c r="F345" s="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6"/>
      <c r="S345" s="5"/>
    </row>
    <row r="346" spans="1:19" ht="12.75" customHeight="1">
      <c r="A346" s="6"/>
      <c r="B346" s="4"/>
      <c r="C346" s="4"/>
      <c r="D346" s="4"/>
      <c r="E346" s="4"/>
      <c r="F346" s="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6"/>
      <c r="S346" s="5"/>
    </row>
    <row r="347" spans="1:19" ht="12.75" customHeight="1">
      <c r="A347" s="6"/>
      <c r="B347" s="4"/>
      <c r="C347" s="4"/>
      <c r="D347" s="4"/>
      <c r="E347" s="4"/>
      <c r="F347" s="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6"/>
      <c r="S347" s="5"/>
    </row>
    <row r="348" spans="1:19" ht="12.75" customHeight="1">
      <c r="A348" s="6"/>
      <c r="B348" s="4"/>
      <c r="C348" s="4"/>
      <c r="D348" s="4"/>
      <c r="E348" s="4"/>
      <c r="F348" s="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6"/>
      <c r="S348" s="5"/>
    </row>
    <row r="349" spans="1:19" ht="12.75" customHeight="1">
      <c r="A349" s="6"/>
      <c r="B349" s="4"/>
      <c r="C349" s="4"/>
      <c r="D349" s="4"/>
      <c r="E349" s="4"/>
      <c r="F349" s="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6"/>
      <c r="S349" s="5"/>
    </row>
    <row r="350" spans="1:19" ht="12.75" customHeight="1">
      <c r="A350" s="6"/>
      <c r="B350" s="4"/>
      <c r="C350" s="4"/>
      <c r="D350" s="4"/>
      <c r="E350" s="4"/>
      <c r="F350" s="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6"/>
      <c r="S350" s="5"/>
    </row>
    <row r="351" spans="1:19" ht="12.75" customHeight="1">
      <c r="A351" s="6"/>
      <c r="B351" s="4"/>
      <c r="C351" s="4"/>
      <c r="D351" s="4"/>
      <c r="E351" s="4"/>
      <c r="F351" s="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6"/>
      <c r="S351" s="5"/>
    </row>
    <row r="352" spans="1:19" ht="12.75" customHeight="1">
      <c r="A352" s="6"/>
      <c r="B352" s="4"/>
      <c r="C352" s="4"/>
      <c r="D352" s="4"/>
      <c r="E352" s="4"/>
      <c r="F352" s="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6"/>
      <c r="S352" s="5"/>
    </row>
    <row r="353" spans="1:19" ht="12.75" customHeight="1">
      <c r="A353" s="6"/>
      <c r="B353" s="4"/>
      <c r="C353" s="4"/>
      <c r="D353" s="4"/>
      <c r="E353" s="4"/>
      <c r="F353" s="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6"/>
      <c r="S353" s="5"/>
    </row>
    <row r="354" spans="1:19" ht="12.75" customHeight="1">
      <c r="A354" s="6"/>
      <c r="B354" s="4"/>
      <c r="C354" s="4"/>
      <c r="D354" s="4"/>
      <c r="E354" s="4"/>
      <c r="F354" s="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6"/>
      <c r="S354" s="5"/>
    </row>
    <row r="355" spans="1:19" ht="12.75" customHeight="1">
      <c r="A355" s="6"/>
      <c r="B355" s="4"/>
      <c r="C355" s="4"/>
      <c r="D355" s="4"/>
      <c r="E355" s="4"/>
      <c r="F355" s="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6"/>
      <c r="S355" s="5"/>
    </row>
    <row r="356" spans="1:19" ht="12.75" customHeight="1">
      <c r="A356" s="6"/>
      <c r="B356" s="4"/>
      <c r="C356" s="4"/>
      <c r="D356" s="4"/>
      <c r="E356" s="4"/>
      <c r="F356" s="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6"/>
      <c r="S356" s="5"/>
    </row>
    <row r="357" spans="1:19" ht="12.75" customHeight="1">
      <c r="A357" s="6"/>
      <c r="B357" s="4"/>
      <c r="C357" s="4"/>
      <c r="D357" s="4"/>
      <c r="E357" s="4"/>
      <c r="F357" s="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6"/>
      <c r="S357" s="5"/>
    </row>
    <row r="358" spans="1:19" ht="12.75" customHeight="1">
      <c r="A358" s="6"/>
      <c r="B358" s="4"/>
      <c r="C358" s="4"/>
      <c r="D358" s="4"/>
      <c r="E358" s="4"/>
      <c r="F358" s="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6"/>
      <c r="S358" s="5"/>
    </row>
    <row r="359" spans="1:19" ht="12.75" customHeight="1">
      <c r="A359" s="6"/>
      <c r="B359" s="4"/>
      <c r="C359" s="4"/>
      <c r="D359" s="4"/>
      <c r="E359" s="4"/>
      <c r="F359" s="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6"/>
      <c r="S359" s="5"/>
    </row>
    <row r="360" spans="1:19" ht="12.75" customHeight="1">
      <c r="A360" s="6"/>
      <c r="B360" s="4"/>
      <c r="C360" s="4"/>
      <c r="D360" s="4"/>
      <c r="E360" s="4"/>
      <c r="F360" s="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6"/>
      <c r="S360" s="5"/>
    </row>
    <row r="361" spans="1:19" ht="12.75" customHeight="1">
      <c r="A361" s="6"/>
      <c r="B361" s="4"/>
      <c r="C361" s="4"/>
      <c r="D361" s="4"/>
      <c r="E361" s="4"/>
      <c r="F361" s="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6"/>
      <c r="S361" s="5"/>
    </row>
    <row r="362" spans="1:19" ht="12.75" customHeight="1">
      <c r="A362" s="6"/>
      <c r="B362" s="4"/>
      <c r="C362" s="4"/>
      <c r="D362" s="4"/>
      <c r="E362" s="4"/>
      <c r="F362" s="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6"/>
      <c r="S362" s="5"/>
    </row>
    <row r="363" spans="1:19" ht="12.75" customHeight="1">
      <c r="A363" s="6"/>
      <c r="B363" s="4"/>
      <c r="C363" s="4"/>
      <c r="D363" s="4"/>
      <c r="E363" s="4"/>
      <c r="F363" s="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6"/>
      <c r="S363" s="5"/>
    </row>
    <row r="364" spans="1:19" ht="12.75" customHeight="1">
      <c r="A364" s="6"/>
      <c r="B364" s="4"/>
      <c r="C364" s="4"/>
      <c r="D364" s="4"/>
      <c r="E364" s="4"/>
      <c r="F364" s="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6"/>
      <c r="S364" s="5"/>
    </row>
    <row r="365" spans="1:19" ht="12.75" customHeight="1">
      <c r="A365" s="6"/>
      <c r="B365" s="4"/>
      <c r="C365" s="4"/>
      <c r="D365" s="4"/>
      <c r="E365" s="4"/>
      <c r="F365" s="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6"/>
      <c r="S365" s="5"/>
    </row>
    <row r="366" spans="1:19" ht="12.75" customHeight="1">
      <c r="A366" s="6"/>
      <c r="B366" s="4"/>
      <c r="C366" s="4"/>
      <c r="D366" s="4"/>
      <c r="E366" s="4"/>
      <c r="F366" s="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6"/>
      <c r="S366" s="5"/>
    </row>
    <row r="367" spans="1:19" ht="12.75" customHeight="1">
      <c r="A367" s="6"/>
      <c r="B367" s="4"/>
      <c r="C367" s="4"/>
      <c r="D367" s="4"/>
      <c r="E367" s="4"/>
      <c r="F367" s="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6"/>
      <c r="S367" s="5"/>
    </row>
    <row r="368" spans="1:19" ht="12.75" customHeight="1">
      <c r="A368" s="6"/>
      <c r="B368" s="4"/>
      <c r="C368" s="4"/>
      <c r="D368" s="4"/>
      <c r="E368" s="4"/>
      <c r="F368" s="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6"/>
      <c r="S368" s="5"/>
    </row>
    <row r="369" spans="1:19" ht="12.75" customHeight="1">
      <c r="A369" s="6"/>
      <c r="B369" s="4"/>
      <c r="C369" s="4"/>
      <c r="D369" s="4"/>
      <c r="E369" s="4"/>
      <c r="F369" s="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6"/>
      <c r="S369" s="5"/>
    </row>
    <row r="370" spans="1:19" ht="12.75" customHeight="1">
      <c r="A370" s="6"/>
      <c r="B370" s="4"/>
      <c r="C370" s="4"/>
      <c r="D370" s="4"/>
      <c r="E370" s="4"/>
      <c r="F370" s="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6"/>
      <c r="S370" s="5"/>
    </row>
    <row r="371" spans="1:19" ht="12.75" customHeight="1">
      <c r="A371" s="6"/>
      <c r="B371" s="4"/>
      <c r="C371" s="4"/>
      <c r="D371" s="4"/>
      <c r="E371" s="4"/>
      <c r="F371" s="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6"/>
      <c r="S371" s="5"/>
    </row>
    <row r="372" spans="1:19" ht="12.75" customHeight="1">
      <c r="A372" s="6"/>
      <c r="B372" s="4"/>
      <c r="C372" s="4"/>
      <c r="D372" s="4"/>
      <c r="E372" s="4"/>
      <c r="F372" s="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6"/>
      <c r="S372" s="5"/>
    </row>
    <row r="373" spans="1:19" ht="12.75" customHeight="1">
      <c r="A373" s="6"/>
      <c r="B373" s="4"/>
      <c r="C373" s="4"/>
      <c r="D373" s="4"/>
      <c r="E373" s="4"/>
      <c r="F373" s="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6"/>
      <c r="S373" s="5"/>
    </row>
    <row r="374" spans="1:19" ht="12.75" customHeight="1">
      <c r="A374" s="6"/>
      <c r="B374" s="4"/>
      <c r="C374" s="4"/>
      <c r="D374" s="4"/>
      <c r="E374" s="4"/>
      <c r="F374" s="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6"/>
      <c r="S374" s="5"/>
    </row>
    <row r="375" spans="1:19" ht="12.75" customHeight="1">
      <c r="A375" s="6"/>
      <c r="B375" s="4"/>
      <c r="C375" s="4"/>
      <c r="D375" s="4"/>
      <c r="E375" s="4"/>
      <c r="F375" s="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6"/>
      <c r="S375" s="5"/>
    </row>
    <row r="376" spans="1:19" ht="12.75" customHeight="1">
      <c r="A376" s="6"/>
      <c r="B376" s="4"/>
      <c r="C376" s="4"/>
      <c r="D376" s="4"/>
      <c r="E376" s="4"/>
      <c r="F376" s="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6"/>
      <c r="S376" s="5"/>
    </row>
    <row r="377" spans="1:19" ht="12.75" customHeight="1">
      <c r="A377" s="6"/>
      <c r="B377" s="4"/>
      <c r="C377" s="4"/>
      <c r="D377" s="4"/>
      <c r="E377" s="4"/>
      <c r="F377" s="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6"/>
      <c r="S377" s="5"/>
    </row>
    <row r="378" spans="1:19" ht="12.75" customHeight="1">
      <c r="A378" s="6"/>
      <c r="B378" s="4"/>
      <c r="C378" s="4"/>
      <c r="D378" s="4"/>
      <c r="E378" s="4"/>
      <c r="F378" s="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6"/>
      <c r="S378" s="5"/>
    </row>
    <row r="379" spans="1:19" ht="12.75" customHeight="1">
      <c r="A379" s="6"/>
      <c r="B379" s="4"/>
      <c r="C379" s="4"/>
      <c r="D379" s="4"/>
      <c r="E379" s="4"/>
      <c r="F379" s="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6"/>
      <c r="S379" s="5"/>
    </row>
    <row r="380" spans="1:19" ht="12.75" customHeight="1">
      <c r="A380" s="6"/>
      <c r="B380" s="4"/>
      <c r="C380" s="4"/>
      <c r="D380" s="4"/>
      <c r="E380" s="4"/>
      <c r="F380" s="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6"/>
      <c r="S380" s="5"/>
    </row>
    <row r="381" spans="1:19" ht="12.75" customHeight="1">
      <c r="A381" s="6"/>
      <c r="B381" s="4"/>
      <c r="C381" s="4"/>
      <c r="D381" s="4"/>
      <c r="E381" s="4"/>
      <c r="F381" s="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6"/>
      <c r="S381" s="5"/>
    </row>
    <row r="382" spans="1:19" ht="12.75" customHeight="1">
      <c r="A382" s="6"/>
      <c r="B382" s="4"/>
      <c r="C382" s="4"/>
      <c r="D382" s="4"/>
      <c r="E382" s="4"/>
      <c r="F382" s="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6"/>
      <c r="S382" s="5"/>
    </row>
    <row r="383" spans="1:19" ht="12.75" customHeight="1">
      <c r="A383" s="6"/>
      <c r="B383" s="4"/>
      <c r="C383" s="4"/>
      <c r="D383" s="4"/>
      <c r="E383" s="4"/>
      <c r="F383" s="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6"/>
      <c r="S383" s="5"/>
    </row>
    <row r="384" spans="1:19" ht="12.75" customHeight="1">
      <c r="A384" s="6"/>
      <c r="B384" s="4"/>
      <c r="C384" s="4"/>
      <c r="D384" s="4"/>
      <c r="E384" s="4"/>
      <c r="F384" s="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6"/>
      <c r="S384" s="5"/>
    </row>
    <row r="385" spans="1:19" ht="12.75" customHeight="1">
      <c r="A385" s="6"/>
      <c r="B385" s="4"/>
      <c r="C385" s="4"/>
      <c r="D385" s="4"/>
      <c r="E385" s="4"/>
      <c r="F385" s="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6"/>
      <c r="S385" s="5"/>
    </row>
    <row r="386" spans="1:19" ht="12.75" customHeight="1">
      <c r="A386" s="6"/>
      <c r="B386" s="4"/>
      <c r="C386" s="4"/>
      <c r="D386" s="4"/>
      <c r="E386" s="4"/>
      <c r="F386" s="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6"/>
      <c r="S386" s="5"/>
    </row>
    <row r="387" spans="1:19" ht="12.75" customHeight="1">
      <c r="A387" s="6"/>
      <c r="B387" s="4"/>
      <c r="C387" s="4"/>
      <c r="D387" s="4"/>
      <c r="E387" s="4"/>
      <c r="F387" s="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6"/>
      <c r="S387" s="5"/>
    </row>
    <row r="388" spans="1:19" ht="12.75" customHeight="1">
      <c r="A388" s="6"/>
      <c r="B388" s="4"/>
      <c r="C388" s="4"/>
      <c r="D388" s="4"/>
      <c r="E388" s="4"/>
      <c r="F388" s="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6"/>
      <c r="S388" s="5"/>
    </row>
    <row r="389" spans="1:19" ht="12.75" customHeight="1">
      <c r="A389" s="6"/>
      <c r="B389" s="4"/>
      <c r="C389" s="4"/>
      <c r="D389" s="4"/>
      <c r="E389" s="4"/>
      <c r="F389" s="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6"/>
      <c r="S389" s="5"/>
    </row>
    <row r="390" spans="1:19" ht="12.75" customHeight="1">
      <c r="A390" s="6"/>
      <c r="B390" s="4"/>
      <c r="C390" s="4"/>
      <c r="D390" s="4"/>
      <c r="E390" s="4"/>
      <c r="F390" s="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6"/>
      <c r="S390" s="5"/>
    </row>
    <row r="391" spans="1:19" ht="12.75" customHeight="1">
      <c r="A391" s="6"/>
      <c r="B391" s="4"/>
      <c r="C391" s="4"/>
      <c r="D391" s="4"/>
      <c r="E391" s="4"/>
      <c r="F391" s="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6"/>
      <c r="S391" s="5"/>
    </row>
    <row r="392" spans="1:19" ht="12.75" customHeight="1">
      <c r="A392" s="6"/>
      <c r="B392" s="4"/>
      <c r="C392" s="4"/>
      <c r="D392" s="4"/>
      <c r="E392" s="4"/>
      <c r="F392" s="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6"/>
      <c r="S392" s="5"/>
    </row>
    <row r="393" spans="1:19" ht="12.75" customHeight="1">
      <c r="A393" s="6"/>
      <c r="B393" s="4"/>
      <c r="C393" s="4"/>
      <c r="D393" s="4"/>
      <c r="E393" s="4"/>
      <c r="F393" s="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6"/>
      <c r="S393" s="5"/>
    </row>
    <row r="394" spans="1:19" ht="12.75" customHeight="1">
      <c r="A394" s="6"/>
      <c r="B394" s="4"/>
      <c r="C394" s="4"/>
      <c r="D394" s="4"/>
      <c r="E394" s="4"/>
      <c r="F394" s="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6"/>
      <c r="S394" s="5"/>
    </row>
    <row r="395" spans="1:19" ht="12.75" customHeight="1">
      <c r="A395" s="6"/>
      <c r="B395" s="4"/>
      <c r="C395" s="4"/>
      <c r="D395" s="4"/>
      <c r="E395" s="4"/>
      <c r="F395" s="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6"/>
      <c r="S395" s="5"/>
    </row>
    <row r="396" spans="1:19" ht="12.75" customHeight="1">
      <c r="A396" s="6"/>
      <c r="B396" s="4"/>
      <c r="C396" s="4"/>
      <c r="D396" s="4"/>
      <c r="E396" s="4"/>
      <c r="F396" s="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6"/>
      <c r="S396" s="5"/>
    </row>
    <row r="397" spans="1:19" ht="12.75" customHeight="1">
      <c r="A397" s="6"/>
      <c r="B397" s="4"/>
      <c r="C397" s="4"/>
      <c r="D397" s="4"/>
      <c r="E397" s="4"/>
      <c r="F397" s="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6"/>
      <c r="S397" s="5"/>
    </row>
    <row r="398" spans="1:19" ht="12.75" customHeight="1">
      <c r="A398" s="6"/>
      <c r="B398" s="4"/>
      <c r="C398" s="4"/>
      <c r="D398" s="4"/>
      <c r="E398" s="4"/>
      <c r="F398" s="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6"/>
      <c r="S398" s="5"/>
    </row>
    <row r="399" spans="1:19" ht="12.75" customHeight="1">
      <c r="A399" s="6"/>
      <c r="B399" s="4"/>
      <c r="C399" s="4"/>
      <c r="D399" s="4"/>
      <c r="E399" s="4"/>
      <c r="F399" s="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6"/>
      <c r="S399" s="5"/>
    </row>
    <row r="400" spans="1:19" ht="12.75" customHeight="1">
      <c r="A400" s="6"/>
      <c r="B400" s="4"/>
      <c r="C400" s="4"/>
      <c r="D400" s="4"/>
      <c r="E400" s="4"/>
      <c r="F400" s="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6"/>
      <c r="S400" s="5"/>
    </row>
    <row r="401" spans="1:19" ht="12.75" customHeight="1">
      <c r="A401" s="6"/>
      <c r="B401" s="4"/>
      <c r="C401" s="4"/>
      <c r="D401" s="4"/>
      <c r="E401" s="4"/>
      <c r="F401" s="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6"/>
      <c r="S401" s="5"/>
    </row>
    <row r="402" spans="1:19" ht="12.75" customHeight="1">
      <c r="A402" s="6"/>
      <c r="B402" s="4"/>
      <c r="C402" s="4"/>
      <c r="D402" s="4"/>
      <c r="E402" s="4"/>
      <c r="F402" s="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6"/>
      <c r="S402" s="5"/>
    </row>
    <row r="403" spans="1:19" ht="12.75" customHeight="1">
      <c r="A403" s="6"/>
      <c r="B403" s="4"/>
      <c r="C403" s="4"/>
      <c r="D403" s="4"/>
      <c r="E403" s="4"/>
      <c r="F403" s="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6"/>
      <c r="S403" s="5"/>
    </row>
    <row r="404" spans="1:19" ht="12.75" customHeight="1">
      <c r="A404" s="6"/>
      <c r="B404" s="4"/>
      <c r="C404" s="4"/>
      <c r="D404" s="4"/>
      <c r="E404" s="4"/>
      <c r="F404" s="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6"/>
      <c r="S404" s="5"/>
    </row>
    <row r="405" spans="1:19" ht="12.75" customHeight="1">
      <c r="A405" s="6"/>
      <c r="B405" s="4"/>
      <c r="C405" s="4"/>
      <c r="D405" s="4"/>
      <c r="E405" s="4"/>
      <c r="F405" s="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6"/>
      <c r="S405" s="5"/>
    </row>
    <row r="406" spans="1:19" ht="12.75" customHeight="1">
      <c r="A406" s="6"/>
      <c r="B406" s="4"/>
      <c r="C406" s="4"/>
      <c r="D406" s="4"/>
      <c r="E406" s="4"/>
      <c r="F406" s="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6"/>
      <c r="S406" s="5"/>
    </row>
    <row r="407" spans="1:19" ht="12.75" customHeight="1">
      <c r="A407" s="6"/>
      <c r="B407" s="4"/>
      <c r="C407" s="4"/>
      <c r="D407" s="4"/>
      <c r="E407" s="4"/>
      <c r="F407" s="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6"/>
      <c r="S407" s="5"/>
    </row>
    <row r="408" spans="1:19" ht="12.75" customHeight="1">
      <c r="A408" s="6"/>
      <c r="B408" s="4"/>
      <c r="C408" s="4"/>
      <c r="D408" s="4"/>
      <c r="E408" s="4"/>
      <c r="F408" s="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6"/>
      <c r="S408" s="5"/>
    </row>
    <row r="409" spans="1:19" ht="12.75" customHeight="1">
      <c r="A409" s="6"/>
      <c r="B409" s="4"/>
      <c r="C409" s="4"/>
      <c r="D409" s="4"/>
      <c r="E409" s="4"/>
      <c r="F409" s="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6"/>
      <c r="S409" s="5"/>
    </row>
    <row r="410" spans="1:19" ht="12.75" customHeight="1">
      <c r="A410" s="6"/>
      <c r="B410" s="4"/>
      <c r="C410" s="4"/>
      <c r="D410" s="4"/>
      <c r="E410" s="4"/>
      <c r="F410" s="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6"/>
      <c r="S410" s="5"/>
    </row>
    <row r="411" spans="1:19" ht="12.75" customHeight="1">
      <c r="A411" s="6"/>
      <c r="B411" s="4"/>
      <c r="C411" s="4"/>
      <c r="D411" s="4"/>
      <c r="E411" s="4"/>
      <c r="F411" s="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6"/>
      <c r="S411" s="5"/>
    </row>
    <row r="412" spans="1:19" ht="12.75" customHeight="1">
      <c r="A412" s="6"/>
      <c r="B412" s="4"/>
      <c r="C412" s="4"/>
      <c r="D412" s="4"/>
      <c r="E412" s="4"/>
      <c r="F412" s="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6"/>
      <c r="S412" s="5"/>
    </row>
    <row r="413" spans="1:19" ht="12.75" customHeight="1">
      <c r="A413" s="6"/>
      <c r="B413" s="4"/>
      <c r="C413" s="4"/>
      <c r="D413" s="4"/>
      <c r="E413" s="4"/>
      <c r="F413" s="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6"/>
      <c r="S413" s="5"/>
    </row>
    <row r="414" spans="1:19" ht="12.75" customHeight="1">
      <c r="A414" s="6"/>
      <c r="B414" s="4"/>
      <c r="C414" s="4"/>
      <c r="D414" s="4"/>
      <c r="E414" s="4"/>
      <c r="F414" s="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6"/>
      <c r="S414" s="5"/>
    </row>
    <row r="415" spans="1:19" ht="12.75" customHeight="1">
      <c r="A415" s="6"/>
      <c r="B415" s="4"/>
      <c r="C415" s="4"/>
      <c r="D415" s="4"/>
      <c r="E415" s="4"/>
      <c r="F415" s="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6"/>
      <c r="S415" s="5"/>
    </row>
    <row r="416" spans="1:19" ht="12.75" customHeight="1">
      <c r="A416" s="6"/>
      <c r="B416" s="4"/>
      <c r="C416" s="4"/>
      <c r="D416" s="4"/>
      <c r="E416" s="4"/>
      <c r="F416" s="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6"/>
      <c r="S416" s="5"/>
    </row>
    <row r="417" spans="1:19" ht="12.75" customHeight="1">
      <c r="A417" s="6"/>
      <c r="B417" s="4"/>
      <c r="C417" s="4"/>
      <c r="D417" s="4"/>
      <c r="E417" s="4"/>
      <c r="F417" s="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6"/>
      <c r="S417" s="5"/>
    </row>
    <row r="418" spans="1:19" ht="12.75" customHeight="1">
      <c r="A418" s="6"/>
      <c r="B418" s="4"/>
      <c r="C418" s="4"/>
      <c r="D418" s="4"/>
      <c r="E418" s="4"/>
      <c r="F418" s="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6"/>
      <c r="S418" s="5"/>
    </row>
    <row r="419" spans="1:19" ht="12.75" customHeight="1">
      <c r="A419" s="6"/>
      <c r="B419" s="4"/>
      <c r="C419" s="4"/>
      <c r="D419" s="4"/>
      <c r="E419" s="4"/>
      <c r="F419" s="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6"/>
      <c r="S419" s="5"/>
    </row>
    <row r="420" spans="1:19" ht="12.75" customHeight="1">
      <c r="A420" s="6"/>
      <c r="B420" s="4"/>
      <c r="C420" s="4"/>
      <c r="D420" s="4"/>
      <c r="E420" s="4"/>
      <c r="F420" s="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6"/>
      <c r="S420" s="5"/>
    </row>
    <row r="421" spans="1:19" ht="12.75" customHeight="1">
      <c r="A421" s="6"/>
      <c r="B421" s="4"/>
      <c r="C421" s="4"/>
      <c r="D421" s="4"/>
      <c r="E421" s="4"/>
      <c r="F421" s="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6"/>
      <c r="S421" s="5"/>
    </row>
    <row r="422" spans="1:19" ht="12.75" customHeight="1">
      <c r="A422" s="6"/>
      <c r="B422" s="4"/>
      <c r="C422" s="4"/>
      <c r="D422" s="4"/>
      <c r="E422" s="4"/>
      <c r="F422" s="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6"/>
      <c r="S422" s="5"/>
    </row>
    <row r="423" spans="1:19" ht="12.75" customHeight="1">
      <c r="A423" s="6"/>
      <c r="B423" s="4"/>
      <c r="C423" s="4"/>
      <c r="D423" s="4"/>
      <c r="E423" s="4"/>
      <c r="F423" s="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6"/>
      <c r="S423" s="5"/>
    </row>
    <row r="424" spans="1:19" ht="12.75" customHeight="1">
      <c r="A424" s="6"/>
      <c r="B424" s="4"/>
      <c r="C424" s="4"/>
      <c r="D424" s="4"/>
      <c r="E424" s="4"/>
      <c r="F424" s="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6"/>
      <c r="S424" s="5"/>
    </row>
    <row r="425" spans="1:19" ht="12.75" customHeight="1">
      <c r="A425" s="6"/>
      <c r="B425" s="4"/>
      <c r="C425" s="4"/>
      <c r="D425" s="4"/>
      <c r="E425" s="4"/>
      <c r="F425" s="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6"/>
      <c r="S425" s="5"/>
    </row>
    <row r="426" spans="1:19" ht="12.75" customHeight="1">
      <c r="A426" s="6"/>
      <c r="B426" s="4"/>
      <c r="C426" s="4"/>
      <c r="D426" s="4"/>
      <c r="E426" s="4"/>
      <c r="F426" s="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6"/>
      <c r="S426" s="5"/>
    </row>
    <row r="427" spans="1:19" ht="12.75" customHeight="1">
      <c r="A427" s="6"/>
      <c r="B427" s="4"/>
      <c r="C427" s="4"/>
      <c r="D427" s="4"/>
      <c r="E427" s="4"/>
      <c r="F427" s="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6"/>
      <c r="S427" s="5"/>
    </row>
    <row r="428" spans="1:19" ht="12.75" customHeight="1">
      <c r="A428" s="6"/>
      <c r="B428" s="4"/>
      <c r="C428" s="4"/>
      <c r="D428" s="4"/>
      <c r="E428" s="4"/>
      <c r="F428" s="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6"/>
      <c r="S428" s="5"/>
    </row>
    <row r="429" spans="1:19" ht="12.75" customHeight="1">
      <c r="A429" s="6"/>
      <c r="B429" s="4"/>
      <c r="C429" s="4"/>
      <c r="D429" s="4"/>
      <c r="E429" s="4"/>
      <c r="F429" s="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6"/>
      <c r="S429" s="5"/>
    </row>
    <row r="430" spans="1:19" ht="12.75" customHeight="1">
      <c r="A430" s="6"/>
      <c r="B430" s="4"/>
      <c r="C430" s="4"/>
      <c r="D430" s="4"/>
      <c r="E430" s="4"/>
      <c r="F430" s="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6"/>
      <c r="S430" s="5"/>
    </row>
    <row r="431" spans="1:19" ht="12.75" customHeight="1">
      <c r="A431" s="6"/>
      <c r="B431" s="4"/>
      <c r="C431" s="4"/>
      <c r="D431" s="4"/>
      <c r="E431" s="4"/>
      <c r="F431" s="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6"/>
      <c r="S431" s="5"/>
    </row>
    <row r="432" spans="1:19" ht="12.75" customHeight="1">
      <c r="A432" s="6"/>
      <c r="B432" s="4"/>
      <c r="C432" s="4"/>
      <c r="D432" s="4"/>
      <c r="E432" s="4"/>
      <c r="F432" s="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6"/>
      <c r="S432" s="5"/>
    </row>
    <row r="433" spans="1:19" ht="12.75" customHeight="1">
      <c r="A433" s="6"/>
      <c r="B433" s="4"/>
      <c r="C433" s="4"/>
      <c r="D433" s="4"/>
      <c r="E433" s="4"/>
      <c r="F433" s="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6"/>
      <c r="S433" s="5"/>
    </row>
    <row r="434" spans="1:19" ht="12.75" customHeight="1">
      <c r="A434" s="6"/>
      <c r="B434" s="4"/>
      <c r="C434" s="4"/>
      <c r="D434" s="4"/>
      <c r="E434" s="4"/>
      <c r="F434" s="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6"/>
      <c r="S434" s="5"/>
    </row>
    <row r="435" spans="1:19" ht="12.75" customHeight="1">
      <c r="A435" s="6"/>
      <c r="B435" s="4"/>
      <c r="C435" s="4"/>
      <c r="D435" s="4"/>
      <c r="E435" s="4"/>
      <c r="F435" s="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6"/>
      <c r="S435" s="5"/>
    </row>
    <row r="436" spans="1:19" ht="12.75" customHeight="1">
      <c r="A436" s="6"/>
      <c r="B436" s="4"/>
      <c r="C436" s="4"/>
      <c r="D436" s="4"/>
      <c r="E436" s="4"/>
      <c r="F436" s="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6"/>
      <c r="S436" s="5"/>
    </row>
    <row r="437" spans="1:19" ht="12.75" customHeight="1">
      <c r="A437" s="6"/>
      <c r="B437" s="4"/>
      <c r="C437" s="4"/>
      <c r="D437" s="4"/>
      <c r="E437" s="4"/>
      <c r="F437" s="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6"/>
      <c r="S437" s="5"/>
    </row>
    <row r="438" spans="1:19" ht="12.75" customHeight="1">
      <c r="A438" s="6"/>
      <c r="B438" s="4"/>
      <c r="C438" s="4"/>
      <c r="D438" s="4"/>
      <c r="E438" s="4"/>
      <c r="F438" s="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6"/>
      <c r="S438" s="5"/>
    </row>
    <row r="439" spans="1:19" ht="12.75" customHeight="1">
      <c r="A439" s="6"/>
      <c r="B439" s="4"/>
      <c r="C439" s="4"/>
      <c r="D439" s="4"/>
      <c r="E439" s="4"/>
      <c r="F439" s="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6"/>
      <c r="S439" s="5"/>
    </row>
    <row r="440" spans="1:19" ht="12.75" customHeight="1">
      <c r="A440" s="6"/>
      <c r="B440" s="4"/>
      <c r="C440" s="4"/>
      <c r="D440" s="4"/>
      <c r="E440" s="4"/>
      <c r="F440" s="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6"/>
      <c r="S440" s="5"/>
    </row>
    <row r="441" spans="1:19" ht="12.75" customHeight="1">
      <c r="A441" s="6"/>
      <c r="B441" s="4"/>
      <c r="C441" s="4"/>
      <c r="D441" s="4"/>
      <c r="E441" s="4"/>
      <c r="F441" s="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6"/>
      <c r="S441" s="5"/>
    </row>
    <row r="442" spans="1:19" ht="12.75" customHeight="1">
      <c r="A442" s="6"/>
      <c r="B442" s="4"/>
      <c r="C442" s="4"/>
      <c r="D442" s="4"/>
      <c r="E442" s="4"/>
      <c r="F442" s="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6"/>
      <c r="S442" s="5"/>
    </row>
    <row r="443" spans="1:19" ht="12.75" customHeight="1">
      <c r="A443" s="6"/>
      <c r="B443" s="4"/>
      <c r="C443" s="4"/>
      <c r="D443" s="4"/>
      <c r="E443" s="4"/>
      <c r="F443" s="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6"/>
      <c r="S443" s="5"/>
    </row>
    <row r="444" spans="1:19" ht="12.75" customHeight="1">
      <c r="A444" s="6"/>
      <c r="B444" s="4"/>
      <c r="C444" s="4"/>
      <c r="D444" s="4"/>
      <c r="E444" s="4"/>
      <c r="F444" s="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6"/>
      <c r="S444" s="5"/>
    </row>
    <row r="445" spans="1:19" ht="12.75" customHeight="1">
      <c r="A445" s="6"/>
      <c r="B445" s="4"/>
      <c r="C445" s="4"/>
      <c r="D445" s="4"/>
      <c r="E445" s="4"/>
      <c r="F445" s="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6"/>
      <c r="S445" s="5"/>
    </row>
    <row r="446" spans="1:19" ht="12.75" customHeight="1">
      <c r="A446" s="6"/>
      <c r="B446" s="4"/>
      <c r="C446" s="4"/>
      <c r="D446" s="4"/>
      <c r="E446" s="4"/>
      <c r="F446" s="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6"/>
      <c r="S446" s="5"/>
    </row>
    <row r="447" spans="1:19" ht="12.75" customHeight="1">
      <c r="A447" s="6"/>
      <c r="B447" s="4"/>
      <c r="C447" s="4"/>
      <c r="D447" s="4"/>
      <c r="E447" s="4"/>
      <c r="F447" s="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6"/>
      <c r="S447" s="5"/>
    </row>
    <row r="448" spans="1:19" ht="12.75" customHeight="1">
      <c r="A448" s="6"/>
      <c r="B448" s="4"/>
      <c r="C448" s="4"/>
      <c r="D448" s="4"/>
      <c r="E448" s="4"/>
      <c r="F448" s="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6"/>
      <c r="S448" s="5"/>
    </row>
    <row r="449" spans="1:19" ht="12.75" customHeight="1">
      <c r="A449" s="6"/>
      <c r="B449" s="4"/>
      <c r="C449" s="4"/>
      <c r="D449" s="4"/>
      <c r="E449" s="4"/>
      <c r="F449" s="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6"/>
      <c r="S449" s="5"/>
    </row>
    <row r="450" spans="1:19" ht="12.75" customHeight="1">
      <c r="A450" s="6"/>
      <c r="B450" s="4"/>
      <c r="C450" s="4"/>
      <c r="D450" s="4"/>
      <c r="E450" s="4"/>
      <c r="F450" s="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6"/>
      <c r="S450" s="5"/>
    </row>
    <row r="451" spans="1:19" ht="12.75" customHeight="1">
      <c r="A451" s="6"/>
      <c r="B451" s="4"/>
      <c r="C451" s="4"/>
      <c r="D451" s="4"/>
      <c r="E451" s="4"/>
      <c r="F451" s="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6"/>
      <c r="S451" s="5"/>
    </row>
    <row r="452" spans="1:19" ht="12.75" customHeight="1">
      <c r="A452" s="6"/>
      <c r="B452" s="4"/>
      <c r="C452" s="4"/>
      <c r="D452" s="4"/>
      <c r="E452" s="4"/>
      <c r="F452" s="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6"/>
      <c r="S452" s="5"/>
    </row>
    <row r="453" spans="1:19" ht="12.75" customHeight="1">
      <c r="A453" s="6"/>
      <c r="B453" s="4"/>
      <c r="C453" s="4"/>
      <c r="D453" s="4"/>
      <c r="E453" s="4"/>
      <c r="F453" s="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6"/>
      <c r="S453" s="5"/>
    </row>
    <row r="454" spans="1:19" ht="12.75" customHeight="1">
      <c r="A454" s="6"/>
      <c r="B454" s="4"/>
      <c r="C454" s="4"/>
      <c r="D454" s="4"/>
      <c r="E454" s="4"/>
      <c r="F454" s="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6"/>
      <c r="S454" s="5"/>
    </row>
    <row r="455" spans="1:19" ht="12.75" customHeight="1">
      <c r="A455" s="6"/>
      <c r="B455" s="4"/>
      <c r="C455" s="4"/>
      <c r="D455" s="4"/>
      <c r="E455" s="4"/>
      <c r="F455" s="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6"/>
      <c r="S455" s="5"/>
    </row>
    <row r="456" spans="1:19" ht="12.75" customHeight="1">
      <c r="A456" s="6"/>
      <c r="B456" s="4"/>
      <c r="C456" s="4"/>
      <c r="D456" s="4"/>
      <c r="E456" s="4"/>
      <c r="F456" s="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6"/>
      <c r="S456" s="5"/>
    </row>
    <row r="457" spans="1:19" ht="12.75" customHeight="1">
      <c r="A457" s="6"/>
      <c r="B457" s="4"/>
      <c r="C457" s="4"/>
      <c r="D457" s="4"/>
      <c r="E457" s="4"/>
      <c r="F457" s="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6"/>
      <c r="S457" s="5"/>
    </row>
    <row r="458" spans="1:19" ht="12.75" customHeight="1">
      <c r="A458" s="6"/>
      <c r="B458" s="4"/>
      <c r="C458" s="4"/>
      <c r="D458" s="4"/>
      <c r="E458" s="4"/>
      <c r="F458" s="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6"/>
      <c r="S458" s="5"/>
    </row>
    <row r="459" spans="1:19" ht="12.75" customHeight="1">
      <c r="A459" s="6"/>
      <c r="B459" s="4"/>
      <c r="C459" s="4"/>
      <c r="D459" s="4"/>
      <c r="E459" s="4"/>
      <c r="F459" s="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6"/>
      <c r="S459" s="5"/>
    </row>
    <row r="460" spans="1:19" ht="12.75" customHeight="1">
      <c r="A460" s="6"/>
      <c r="B460" s="4"/>
      <c r="C460" s="4"/>
      <c r="D460" s="4"/>
      <c r="E460" s="4"/>
      <c r="F460" s="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6"/>
      <c r="S460" s="5"/>
    </row>
    <row r="461" spans="1:19" ht="12.75" customHeight="1">
      <c r="A461" s="6"/>
      <c r="B461" s="4"/>
      <c r="C461" s="4"/>
      <c r="D461" s="4"/>
      <c r="E461" s="4"/>
      <c r="F461" s="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6"/>
      <c r="S461" s="5"/>
    </row>
    <row r="462" spans="1:19" ht="12.75" customHeight="1">
      <c r="A462" s="6"/>
      <c r="B462" s="4"/>
      <c r="C462" s="4"/>
      <c r="D462" s="4"/>
      <c r="E462" s="4"/>
      <c r="F462" s="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6"/>
      <c r="S462" s="5"/>
    </row>
    <row r="463" spans="1:19" ht="12.75" customHeight="1">
      <c r="A463" s="6"/>
      <c r="B463" s="4"/>
      <c r="C463" s="4"/>
      <c r="D463" s="4"/>
      <c r="E463" s="4"/>
      <c r="F463" s="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6"/>
      <c r="S463" s="5"/>
    </row>
    <row r="464" spans="1:19" ht="12.75" customHeight="1">
      <c r="A464" s="6"/>
      <c r="B464" s="4"/>
      <c r="C464" s="4"/>
      <c r="D464" s="4"/>
      <c r="E464" s="4"/>
      <c r="F464" s="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6"/>
      <c r="S464" s="5"/>
    </row>
    <row r="465" spans="1:19" ht="12.75" customHeight="1">
      <c r="A465" s="6"/>
      <c r="B465" s="4"/>
      <c r="C465" s="4"/>
      <c r="D465" s="4"/>
      <c r="E465" s="4"/>
      <c r="F465" s="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6"/>
      <c r="S465" s="5"/>
    </row>
    <row r="466" spans="1:19" ht="12.75" customHeight="1">
      <c r="A466" s="6"/>
      <c r="B466" s="4"/>
      <c r="C466" s="4"/>
      <c r="D466" s="4"/>
      <c r="E466" s="4"/>
      <c r="F466" s="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6"/>
      <c r="S466" s="5"/>
    </row>
    <row r="467" spans="1:19" ht="12.75" customHeight="1">
      <c r="A467" s="6"/>
      <c r="B467" s="4"/>
      <c r="C467" s="4"/>
      <c r="D467" s="4"/>
      <c r="E467" s="4"/>
      <c r="F467" s="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6"/>
      <c r="S467" s="5"/>
    </row>
    <row r="468" spans="1:19" ht="12.75" customHeight="1">
      <c r="A468" s="6"/>
      <c r="B468" s="4"/>
      <c r="C468" s="4"/>
      <c r="D468" s="4"/>
      <c r="E468" s="4"/>
      <c r="F468" s="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6"/>
      <c r="S468" s="5"/>
    </row>
    <row r="469" spans="1:19" ht="12.75" customHeight="1">
      <c r="A469" s="6"/>
      <c r="B469" s="4"/>
      <c r="C469" s="4"/>
      <c r="D469" s="4"/>
      <c r="E469" s="4"/>
      <c r="F469" s="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6"/>
      <c r="S469" s="5"/>
    </row>
    <row r="470" spans="1:19" ht="12.75" customHeight="1">
      <c r="A470" s="6"/>
      <c r="B470" s="4"/>
      <c r="C470" s="4"/>
      <c r="D470" s="4"/>
      <c r="E470" s="4"/>
      <c r="F470" s="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6"/>
      <c r="S470" s="5"/>
    </row>
    <row r="471" spans="1:19" ht="12.75" customHeight="1">
      <c r="A471" s="6"/>
      <c r="B471" s="4"/>
      <c r="C471" s="4"/>
      <c r="D471" s="4"/>
      <c r="E471" s="4"/>
      <c r="F471" s="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6"/>
      <c r="S471" s="5"/>
    </row>
    <row r="472" spans="1:19" ht="12.75" customHeight="1">
      <c r="A472" s="6"/>
      <c r="B472" s="4"/>
      <c r="C472" s="4"/>
      <c r="D472" s="4"/>
      <c r="E472" s="4"/>
      <c r="F472" s="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6"/>
      <c r="S472" s="5"/>
    </row>
    <row r="473" spans="1:19" ht="12.75" customHeight="1">
      <c r="A473" s="6"/>
      <c r="B473" s="4"/>
      <c r="C473" s="4"/>
      <c r="D473" s="4"/>
      <c r="E473" s="4"/>
      <c r="F473" s="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6"/>
      <c r="S473" s="5"/>
    </row>
    <row r="474" spans="1:19" ht="12.75" customHeight="1">
      <c r="A474" s="6"/>
      <c r="B474" s="4"/>
      <c r="C474" s="4"/>
      <c r="D474" s="4"/>
      <c r="E474" s="4"/>
      <c r="F474" s="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6"/>
      <c r="S474" s="5"/>
    </row>
    <row r="475" spans="1:19" ht="12.75" customHeight="1">
      <c r="A475" s="6"/>
      <c r="B475" s="4"/>
      <c r="C475" s="4"/>
      <c r="D475" s="4"/>
      <c r="E475" s="4"/>
      <c r="F475" s="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6"/>
      <c r="S475" s="5"/>
    </row>
    <row r="476" spans="1:19" ht="12.75" customHeight="1">
      <c r="A476" s="6"/>
      <c r="B476" s="4"/>
      <c r="C476" s="4"/>
      <c r="D476" s="4"/>
      <c r="E476" s="4"/>
      <c r="F476" s="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6"/>
      <c r="S476" s="5"/>
    </row>
    <row r="477" spans="1:19" ht="12.75" customHeight="1">
      <c r="A477" s="6"/>
      <c r="B477" s="4"/>
      <c r="C477" s="4"/>
      <c r="D477" s="4"/>
      <c r="E477" s="4"/>
      <c r="F477" s="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6"/>
      <c r="S477" s="5"/>
    </row>
    <row r="478" spans="1:19" ht="12.75" customHeight="1">
      <c r="A478" s="6"/>
      <c r="B478" s="4"/>
      <c r="C478" s="4"/>
      <c r="D478" s="4"/>
      <c r="E478" s="4"/>
      <c r="F478" s="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6"/>
      <c r="S478" s="5"/>
    </row>
    <row r="479" spans="1:19" ht="12.75" customHeight="1">
      <c r="A479" s="6"/>
      <c r="B479" s="4"/>
      <c r="C479" s="4"/>
      <c r="D479" s="4"/>
      <c r="E479" s="4"/>
      <c r="F479" s="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6"/>
      <c r="S479" s="5"/>
    </row>
    <row r="480" spans="1:19" ht="12.75" customHeight="1">
      <c r="A480" s="6"/>
      <c r="B480" s="4"/>
      <c r="C480" s="4"/>
      <c r="D480" s="4"/>
      <c r="E480" s="4"/>
      <c r="F480" s="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6"/>
      <c r="S480" s="5"/>
    </row>
    <row r="481" spans="1:19" ht="12.75" customHeight="1">
      <c r="A481" s="6"/>
      <c r="B481" s="4"/>
      <c r="C481" s="4"/>
      <c r="D481" s="4"/>
      <c r="E481" s="4"/>
      <c r="F481" s="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6"/>
      <c r="S481" s="5"/>
    </row>
    <row r="482" spans="1:19" ht="12.75" customHeight="1">
      <c r="A482" s="6"/>
      <c r="B482" s="4"/>
      <c r="C482" s="4"/>
      <c r="D482" s="4"/>
      <c r="E482" s="4"/>
      <c r="F482" s="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6"/>
      <c r="S482" s="5"/>
    </row>
    <row r="483" spans="1:19" ht="12.75" customHeight="1">
      <c r="A483" s="6"/>
      <c r="B483" s="4"/>
      <c r="C483" s="4"/>
      <c r="D483" s="4"/>
      <c r="E483" s="4"/>
      <c r="F483" s="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6"/>
      <c r="S483" s="5"/>
    </row>
    <row r="484" spans="1:19" ht="12.75" customHeight="1">
      <c r="A484" s="6"/>
      <c r="B484" s="4"/>
      <c r="C484" s="4"/>
      <c r="D484" s="4"/>
      <c r="E484" s="4"/>
      <c r="F484" s="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6"/>
      <c r="S484" s="5"/>
    </row>
    <row r="485" spans="1:19" ht="12.75" customHeight="1">
      <c r="A485" s="6"/>
      <c r="B485" s="4"/>
      <c r="C485" s="4"/>
      <c r="D485" s="4"/>
      <c r="E485" s="4"/>
      <c r="F485" s="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6"/>
      <c r="S485" s="5"/>
    </row>
    <row r="486" spans="1:19" ht="12.75" customHeight="1">
      <c r="A486" s="6"/>
      <c r="B486" s="4"/>
      <c r="C486" s="4"/>
      <c r="D486" s="4"/>
      <c r="E486" s="4"/>
      <c r="F486" s="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6"/>
      <c r="S486" s="5"/>
    </row>
    <row r="487" spans="1:19" ht="12.75" customHeight="1">
      <c r="A487" s="6"/>
      <c r="B487" s="4"/>
      <c r="C487" s="4"/>
      <c r="D487" s="4"/>
      <c r="E487" s="4"/>
      <c r="F487" s="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6"/>
      <c r="S487" s="5"/>
    </row>
    <row r="488" spans="1:19" ht="12.75" customHeight="1">
      <c r="A488" s="6"/>
      <c r="B488" s="4"/>
      <c r="C488" s="4"/>
      <c r="D488" s="4"/>
      <c r="E488" s="4"/>
      <c r="F488" s="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6"/>
      <c r="S488" s="5"/>
    </row>
    <row r="489" spans="1:19" ht="12.75" customHeight="1">
      <c r="A489" s="6"/>
      <c r="B489" s="4"/>
      <c r="C489" s="4"/>
      <c r="D489" s="4"/>
      <c r="E489" s="4"/>
      <c r="F489" s="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6"/>
      <c r="S489" s="5"/>
    </row>
    <row r="490" spans="1:19" ht="12.75" customHeight="1">
      <c r="A490" s="6"/>
      <c r="B490" s="4"/>
      <c r="C490" s="4"/>
      <c r="D490" s="4"/>
      <c r="E490" s="4"/>
      <c r="F490" s="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6"/>
      <c r="S490" s="5"/>
    </row>
    <row r="491" spans="1:19" ht="12.75" customHeight="1">
      <c r="A491" s="6"/>
      <c r="B491" s="4"/>
      <c r="C491" s="4"/>
      <c r="D491" s="4"/>
      <c r="E491" s="4"/>
      <c r="F491" s="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6"/>
      <c r="S491" s="5"/>
    </row>
    <row r="492" spans="1:19" ht="12.75" customHeight="1">
      <c r="A492" s="6"/>
      <c r="B492" s="4"/>
      <c r="C492" s="4"/>
      <c r="D492" s="4"/>
      <c r="E492" s="4"/>
      <c r="F492" s="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6"/>
      <c r="S492" s="5"/>
    </row>
    <row r="493" spans="1:19" ht="12.75" customHeight="1">
      <c r="A493" s="6"/>
      <c r="B493" s="4"/>
      <c r="C493" s="4"/>
      <c r="D493" s="4"/>
      <c r="E493" s="4"/>
      <c r="F493" s="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6"/>
      <c r="S493" s="5"/>
    </row>
    <row r="494" spans="1:19" ht="12.75" customHeight="1">
      <c r="A494" s="6"/>
      <c r="B494" s="4"/>
      <c r="C494" s="4"/>
      <c r="D494" s="4"/>
      <c r="E494" s="4"/>
      <c r="F494" s="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6"/>
      <c r="S494" s="5"/>
    </row>
    <row r="495" spans="1:19" ht="12.75" customHeight="1">
      <c r="A495" s="6"/>
      <c r="B495" s="4"/>
      <c r="C495" s="4"/>
      <c r="D495" s="4"/>
      <c r="E495" s="4"/>
      <c r="F495" s="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6"/>
      <c r="S495" s="5"/>
    </row>
    <row r="496" spans="1:19" ht="12.75" customHeight="1">
      <c r="A496" s="6"/>
      <c r="B496" s="4"/>
      <c r="C496" s="4"/>
      <c r="D496" s="4"/>
      <c r="E496" s="4"/>
      <c r="F496" s="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6"/>
      <c r="S496" s="5"/>
    </row>
    <row r="497" spans="1:19" ht="12.75" customHeight="1">
      <c r="A497" s="6"/>
      <c r="B497" s="4"/>
      <c r="C497" s="4"/>
      <c r="D497" s="4"/>
      <c r="E497" s="4"/>
      <c r="F497" s="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6"/>
      <c r="S497" s="5"/>
    </row>
    <row r="498" spans="1:19" ht="12.75" customHeight="1">
      <c r="A498" s="6"/>
      <c r="B498" s="4"/>
      <c r="C498" s="4"/>
      <c r="D498" s="4"/>
      <c r="E498" s="4"/>
      <c r="F498" s="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6"/>
      <c r="S498" s="5"/>
    </row>
    <row r="499" spans="1:19" ht="12.75" customHeight="1">
      <c r="A499" s="6"/>
      <c r="B499" s="4"/>
      <c r="C499" s="4"/>
      <c r="D499" s="4"/>
      <c r="E499" s="4"/>
      <c r="F499" s="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6"/>
      <c r="S499" s="5"/>
    </row>
    <row r="500" spans="1:19" ht="12.75" customHeight="1">
      <c r="A500" s="6"/>
      <c r="B500" s="4"/>
      <c r="C500" s="4"/>
      <c r="D500" s="4"/>
      <c r="E500" s="4"/>
      <c r="F500" s="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6"/>
      <c r="S500" s="5"/>
    </row>
    <row r="501" spans="1:19" ht="12.75" customHeight="1">
      <c r="A501" s="6"/>
      <c r="B501" s="4"/>
      <c r="C501" s="4"/>
      <c r="D501" s="4"/>
      <c r="E501" s="4"/>
      <c r="F501" s="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6"/>
      <c r="S501" s="5"/>
    </row>
    <row r="502" spans="1:19" ht="12.75" customHeight="1">
      <c r="A502" s="6"/>
      <c r="B502" s="4"/>
      <c r="C502" s="4"/>
      <c r="D502" s="4"/>
      <c r="E502" s="4"/>
      <c r="F502" s="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6"/>
      <c r="S502" s="5"/>
    </row>
    <row r="503" spans="1:19" ht="12.75" customHeight="1">
      <c r="A503" s="6"/>
      <c r="B503" s="4"/>
      <c r="C503" s="4"/>
      <c r="D503" s="4"/>
      <c r="E503" s="4"/>
      <c r="F503" s="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6"/>
      <c r="S503" s="5"/>
    </row>
    <row r="504" spans="1:19" ht="12.75" customHeight="1">
      <c r="A504" s="6"/>
      <c r="B504" s="4"/>
      <c r="C504" s="4"/>
      <c r="D504" s="4"/>
      <c r="E504" s="4"/>
      <c r="F504" s="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6"/>
      <c r="S504" s="5"/>
    </row>
    <row r="505" spans="1:19" ht="12.75" customHeight="1">
      <c r="A505" s="6"/>
      <c r="B505" s="4"/>
      <c r="C505" s="4"/>
      <c r="D505" s="4"/>
      <c r="E505" s="4"/>
      <c r="F505" s="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6"/>
      <c r="S505" s="5"/>
    </row>
    <row r="506" spans="1:19" ht="12.75" customHeight="1">
      <c r="A506" s="6"/>
      <c r="B506" s="4"/>
      <c r="C506" s="4"/>
      <c r="D506" s="4"/>
      <c r="E506" s="4"/>
      <c r="F506" s="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6"/>
      <c r="S506" s="5"/>
    </row>
    <row r="507" spans="1:19" ht="12.75" customHeight="1">
      <c r="A507" s="6"/>
      <c r="B507" s="4"/>
      <c r="C507" s="4"/>
      <c r="D507" s="4"/>
      <c r="E507" s="4"/>
      <c r="F507" s="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6"/>
      <c r="S507" s="5"/>
    </row>
    <row r="508" spans="1:19" ht="12.75" customHeight="1">
      <c r="A508" s="6"/>
      <c r="B508" s="4"/>
      <c r="C508" s="4"/>
      <c r="D508" s="4"/>
      <c r="E508" s="4"/>
      <c r="F508" s="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6"/>
      <c r="S508" s="5"/>
    </row>
    <row r="509" spans="1:19" ht="12.75" customHeight="1">
      <c r="A509" s="6"/>
      <c r="B509" s="4"/>
      <c r="C509" s="4"/>
      <c r="D509" s="4"/>
      <c r="E509" s="4"/>
      <c r="F509" s="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6"/>
      <c r="S509" s="5"/>
    </row>
    <row r="510" spans="1:19" ht="12.75" customHeight="1">
      <c r="A510" s="6"/>
      <c r="B510" s="4"/>
      <c r="C510" s="4"/>
      <c r="D510" s="4"/>
      <c r="E510" s="4"/>
      <c r="F510" s="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6"/>
      <c r="S510" s="5"/>
    </row>
    <row r="511" spans="1:19" ht="12.75" customHeight="1">
      <c r="A511" s="6"/>
      <c r="B511" s="4"/>
      <c r="C511" s="4"/>
      <c r="D511" s="4"/>
      <c r="E511" s="4"/>
      <c r="F511" s="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6"/>
      <c r="S511" s="5"/>
    </row>
    <row r="512" spans="1:19" ht="12.75" customHeight="1">
      <c r="A512" s="6"/>
      <c r="B512" s="4"/>
      <c r="C512" s="4"/>
      <c r="D512" s="4"/>
      <c r="E512" s="4"/>
      <c r="F512" s="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6"/>
      <c r="S512" s="5"/>
    </row>
    <row r="513" spans="1:19" ht="12.75" customHeight="1">
      <c r="A513" s="6"/>
      <c r="B513" s="4"/>
      <c r="C513" s="4"/>
      <c r="D513" s="4"/>
      <c r="E513" s="4"/>
      <c r="F513" s="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6"/>
      <c r="S513" s="5"/>
    </row>
    <row r="514" spans="1:19" ht="12.75" customHeight="1">
      <c r="A514" s="6"/>
      <c r="B514" s="4"/>
      <c r="C514" s="4"/>
      <c r="D514" s="4"/>
      <c r="E514" s="4"/>
      <c r="F514" s="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6"/>
      <c r="S514" s="5"/>
    </row>
    <row r="515" spans="1:19" ht="12.75" customHeight="1">
      <c r="A515" s="6"/>
      <c r="B515" s="4"/>
      <c r="C515" s="4"/>
      <c r="D515" s="4"/>
      <c r="E515" s="4"/>
      <c r="F515" s="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6"/>
      <c r="S515" s="5"/>
    </row>
    <row r="516" spans="1:19" ht="12.75" customHeight="1">
      <c r="A516" s="6"/>
      <c r="B516" s="4"/>
      <c r="C516" s="4"/>
      <c r="D516" s="4"/>
      <c r="E516" s="4"/>
      <c r="F516" s="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6"/>
      <c r="S516" s="5"/>
    </row>
    <row r="517" spans="1:19" ht="12.75" customHeight="1">
      <c r="A517" s="6"/>
      <c r="B517" s="4"/>
      <c r="C517" s="4"/>
      <c r="D517" s="4"/>
      <c r="E517" s="4"/>
      <c r="F517" s="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6"/>
      <c r="S517" s="5"/>
    </row>
    <row r="518" spans="1:19" ht="12.75" customHeight="1">
      <c r="A518" s="6"/>
      <c r="B518" s="4"/>
      <c r="C518" s="4"/>
      <c r="D518" s="4"/>
      <c r="E518" s="4"/>
      <c r="F518" s="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6"/>
      <c r="S518" s="5"/>
    </row>
    <row r="519" spans="1:19" ht="12.75" customHeight="1">
      <c r="A519" s="6"/>
      <c r="B519" s="4"/>
      <c r="C519" s="4"/>
      <c r="D519" s="4"/>
      <c r="E519" s="4"/>
      <c r="F519" s="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6"/>
      <c r="S519" s="5"/>
    </row>
    <row r="520" spans="1:19" ht="12.75" customHeight="1">
      <c r="A520" s="6"/>
      <c r="B520" s="4"/>
      <c r="C520" s="4"/>
      <c r="D520" s="4"/>
      <c r="E520" s="4"/>
      <c r="F520" s="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6"/>
      <c r="S520" s="5"/>
    </row>
    <row r="521" spans="1:19" ht="12.75" customHeight="1">
      <c r="A521" s="6"/>
      <c r="B521" s="4"/>
      <c r="C521" s="4"/>
      <c r="D521" s="4"/>
      <c r="E521" s="4"/>
      <c r="F521" s="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6"/>
      <c r="S521" s="5"/>
    </row>
    <row r="522" spans="1:19" ht="12.75" customHeight="1">
      <c r="A522" s="6"/>
      <c r="B522" s="4"/>
      <c r="C522" s="4"/>
      <c r="D522" s="4"/>
      <c r="E522" s="4"/>
      <c r="F522" s="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6"/>
      <c r="S522" s="5"/>
    </row>
    <row r="523" spans="1:19" ht="12.75" customHeight="1">
      <c r="A523" s="6"/>
      <c r="B523" s="4"/>
      <c r="C523" s="4"/>
      <c r="D523" s="4"/>
      <c r="E523" s="4"/>
      <c r="F523" s="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6"/>
      <c r="S523" s="5"/>
    </row>
    <row r="524" spans="1:19" ht="12.75" customHeight="1">
      <c r="A524" s="6"/>
      <c r="B524" s="4"/>
      <c r="C524" s="4"/>
      <c r="D524" s="4"/>
      <c r="E524" s="4"/>
      <c r="F524" s="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6"/>
      <c r="S524" s="5"/>
    </row>
    <row r="525" spans="1:19" ht="12.75" customHeight="1">
      <c r="A525" s="6"/>
      <c r="B525" s="4"/>
      <c r="C525" s="4"/>
      <c r="D525" s="4"/>
      <c r="E525" s="4"/>
      <c r="F525" s="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6"/>
      <c r="S525" s="5"/>
    </row>
    <row r="526" spans="1:19" ht="12.75" customHeight="1">
      <c r="A526" s="6"/>
      <c r="B526" s="4"/>
      <c r="C526" s="4"/>
      <c r="D526" s="4"/>
      <c r="E526" s="4"/>
      <c r="F526" s="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6"/>
      <c r="S526" s="5"/>
    </row>
    <row r="527" spans="1:19" ht="12.75" customHeight="1">
      <c r="A527" s="6"/>
      <c r="B527" s="4"/>
      <c r="C527" s="4"/>
      <c r="D527" s="4"/>
      <c r="E527" s="4"/>
      <c r="F527" s="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6"/>
      <c r="S527" s="5"/>
    </row>
    <row r="528" spans="1:19" ht="12.75" customHeight="1">
      <c r="A528" s="6"/>
      <c r="B528" s="4"/>
      <c r="C528" s="4"/>
      <c r="D528" s="4"/>
      <c r="E528" s="4"/>
      <c r="F528" s="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6"/>
      <c r="S528" s="5"/>
    </row>
    <row r="529" spans="1:19" ht="12.75" customHeight="1">
      <c r="A529" s="6"/>
      <c r="B529" s="4"/>
      <c r="C529" s="4"/>
      <c r="D529" s="4"/>
      <c r="E529" s="4"/>
      <c r="F529" s="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6"/>
      <c r="S529" s="5"/>
    </row>
    <row r="530" spans="1:19" ht="12.75" customHeight="1">
      <c r="A530" s="6"/>
      <c r="B530" s="4"/>
      <c r="C530" s="4"/>
      <c r="D530" s="4"/>
      <c r="E530" s="4"/>
      <c r="F530" s="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6"/>
      <c r="S530" s="5"/>
    </row>
    <row r="531" spans="1:19" ht="12.75" customHeight="1">
      <c r="A531" s="6"/>
      <c r="B531" s="4"/>
      <c r="C531" s="4"/>
      <c r="D531" s="4"/>
      <c r="E531" s="4"/>
      <c r="F531" s="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6"/>
      <c r="S531" s="5"/>
    </row>
    <row r="532" spans="1:19" ht="12.75" customHeight="1">
      <c r="A532" s="6"/>
      <c r="B532" s="4"/>
      <c r="C532" s="4"/>
      <c r="D532" s="4"/>
      <c r="E532" s="4"/>
      <c r="F532" s="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6"/>
      <c r="S532" s="5"/>
    </row>
    <row r="533" spans="1:19" ht="12.75" customHeight="1">
      <c r="A533" s="6"/>
      <c r="B533" s="4"/>
      <c r="C533" s="4"/>
      <c r="D533" s="4"/>
      <c r="E533" s="4"/>
      <c r="F533" s="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6"/>
      <c r="S533" s="5"/>
    </row>
    <row r="534" spans="1:19" ht="12.75" customHeight="1">
      <c r="A534" s="6"/>
      <c r="B534" s="4"/>
      <c r="C534" s="4"/>
      <c r="D534" s="4"/>
      <c r="E534" s="4"/>
      <c r="F534" s="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6"/>
      <c r="S534" s="5"/>
    </row>
    <row r="535" spans="1:19" ht="12.75" customHeight="1">
      <c r="A535" s="6"/>
      <c r="B535" s="4"/>
      <c r="C535" s="4"/>
      <c r="D535" s="4"/>
      <c r="E535" s="4"/>
      <c r="F535" s="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6"/>
      <c r="S535" s="5"/>
    </row>
    <row r="536" spans="1:19" ht="12.75" customHeight="1">
      <c r="A536" s="6"/>
      <c r="B536" s="4"/>
      <c r="C536" s="4"/>
      <c r="D536" s="4"/>
      <c r="E536" s="4"/>
      <c r="F536" s="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6"/>
      <c r="S536" s="5"/>
    </row>
    <row r="537" spans="1:19" ht="12.75" customHeight="1">
      <c r="A537" s="6"/>
      <c r="B537" s="4"/>
      <c r="C537" s="4"/>
      <c r="D537" s="4"/>
      <c r="E537" s="4"/>
      <c r="F537" s="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6"/>
      <c r="S537" s="5"/>
    </row>
    <row r="538" spans="1:19" ht="12.75" customHeight="1">
      <c r="A538" s="6"/>
      <c r="B538" s="4"/>
      <c r="C538" s="4"/>
      <c r="D538" s="4"/>
      <c r="E538" s="4"/>
      <c r="F538" s="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6"/>
      <c r="S538" s="5"/>
    </row>
    <row r="539" spans="1:19" ht="12.75" customHeight="1">
      <c r="A539" s="6"/>
      <c r="B539" s="4"/>
      <c r="C539" s="4"/>
      <c r="D539" s="4"/>
      <c r="E539" s="4"/>
      <c r="F539" s="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6"/>
      <c r="S539" s="5"/>
    </row>
    <row r="540" spans="1:19" ht="12.75" customHeight="1">
      <c r="A540" s="6"/>
      <c r="B540" s="4"/>
      <c r="C540" s="4"/>
      <c r="D540" s="4"/>
      <c r="E540" s="4"/>
      <c r="F540" s="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6"/>
      <c r="S540" s="5"/>
    </row>
    <row r="541" spans="1:19" ht="12.75" customHeight="1">
      <c r="A541" s="6"/>
      <c r="B541" s="4"/>
      <c r="C541" s="4"/>
      <c r="D541" s="4"/>
      <c r="E541" s="4"/>
      <c r="F541" s="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6"/>
      <c r="S541" s="5"/>
    </row>
    <row r="542" spans="1:19" ht="12.75" customHeight="1">
      <c r="A542" s="6"/>
      <c r="B542" s="4"/>
      <c r="C542" s="4"/>
      <c r="D542" s="4"/>
      <c r="E542" s="4"/>
      <c r="F542" s="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6"/>
      <c r="S542" s="5"/>
    </row>
    <row r="543" spans="1:19" ht="12.75" customHeight="1">
      <c r="A543" s="6"/>
      <c r="B543" s="4"/>
      <c r="C543" s="4"/>
      <c r="D543" s="4"/>
      <c r="E543" s="4"/>
      <c r="F543" s="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6"/>
      <c r="S543" s="5"/>
    </row>
    <row r="544" spans="1:19" ht="12.75" customHeight="1">
      <c r="A544" s="6"/>
      <c r="B544" s="4"/>
      <c r="C544" s="4"/>
      <c r="D544" s="4"/>
      <c r="E544" s="4"/>
      <c r="F544" s="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6"/>
      <c r="S544" s="5"/>
    </row>
    <row r="545" spans="1:19" ht="12.75" customHeight="1">
      <c r="A545" s="6"/>
      <c r="B545" s="4"/>
      <c r="C545" s="4"/>
      <c r="D545" s="4"/>
      <c r="E545" s="4"/>
      <c r="F545" s="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6"/>
      <c r="S545" s="5"/>
    </row>
    <row r="546" spans="1:19" ht="12.75" customHeight="1">
      <c r="A546" s="6"/>
      <c r="B546" s="4"/>
      <c r="C546" s="4"/>
      <c r="D546" s="4"/>
      <c r="E546" s="4"/>
      <c r="F546" s="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6"/>
      <c r="S546" s="5"/>
    </row>
    <row r="547" spans="1:19" ht="12.75" customHeight="1">
      <c r="A547" s="6"/>
      <c r="B547" s="4"/>
      <c r="C547" s="4"/>
      <c r="D547" s="4"/>
      <c r="E547" s="4"/>
      <c r="F547" s="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6"/>
      <c r="S547" s="5"/>
    </row>
    <row r="548" spans="1:19" ht="12.75" customHeight="1">
      <c r="A548" s="6"/>
      <c r="B548" s="4"/>
      <c r="C548" s="4"/>
      <c r="D548" s="4"/>
      <c r="E548" s="4"/>
      <c r="F548" s="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6"/>
      <c r="S548" s="5"/>
    </row>
    <row r="549" spans="1:19" ht="12.75" customHeight="1">
      <c r="A549" s="6"/>
      <c r="B549" s="4"/>
      <c r="C549" s="4"/>
      <c r="D549" s="4"/>
      <c r="E549" s="4"/>
      <c r="F549" s="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6"/>
      <c r="S549" s="5"/>
    </row>
    <row r="550" spans="1:19" ht="12.75" customHeight="1">
      <c r="A550" s="6"/>
      <c r="B550" s="4"/>
      <c r="C550" s="4"/>
      <c r="D550" s="4"/>
      <c r="E550" s="4"/>
      <c r="F550" s="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6"/>
      <c r="S550" s="5"/>
    </row>
    <row r="551" spans="1:19" ht="12.75" customHeight="1">
      <c r="A551" s="6"/>
      <c r="B551" s="4"/>
      <c r="C551" s="4"/>
      <c r="D551" s="4"/>
      <c r="E551" s="4"/>
      <c r="F551" s="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6"/>
      <c r="S551" s="5"/>
    </row>
    <row r="552" spans="1:19" ht="12.75" customHeight="1">
      <c r="A552" s="6"/>
      <c r="B552" s="4"/>
      <c r="C552" s="4"/>
      <c r="D552" s="4"/>
      <c r="E552" s="4"/>
      <c r="F552" s="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6"/>
      <c r="S552" s="5"/>
    </row>
    <row r="553" spans="1:19" ht="12.75" customHeight="1">
      <c r="A553" s="6"/>
      <c r="B553" s="4"/>
      <c r="C553" s="4"/>
      <c r="D553" s="4"/>
      <c r="E553" s="4"/>
      <c r="F553" s="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6"/>
      <c r="S553" s="5"/>
    </row>
    <row r="554" spans="1:19" ht="12.75" customHeight="1">
      <c r="A554" s="6"/>
      <c r="B554" s="4"/>
      <c r="C554" s="4"/>
      <c r="D554" s="4"/>
      <c r="E554" s="4"/>
      <c r="F554" s="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6"/>
      <c r="S554" s="5"/>
    </row>
    <row r="555" spans="1:19" ht="12.75" customHeight="1">
      <c r="A555" s="6"/>
      <c r="B555" s="4"/>
      <c r="C555" s="4"/>
      <c r="D555" s="4"/>
      <c r="E555" s="4"/>
      <c r="F555" s="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6"/>
      <c r="S555" s="5"/>
    </row>
    <row r="556" spans="1:19" ht="12.75" customHeight="1">
      <c r="A556" s="6"/>
      <c r="B556" s="4"/>
      <c r="C556" s="4"/>
      <c r="D556" s="4"/>
      <c r="E556" s="4"/>
      <c r="F556" s="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6"/>
      <c r="S556" s="5"/>
    </row>
    <row r="557" spans="1:19" ht="12.75" customHeight="1">
      <c r="A557" s="6"/>
      <c r="B557" s="4"/>
      <c r="C557" s="4"/>
      <c r="D557" s="4"/>
      <c r="E557" s="4"/>
      <c r="F557" s="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6"/>
      <c r="S557" s="5"/>
    </row>
    <row r="558" spans="1:19" ht="12.75" customHeight="1">
      <c r="A558" s="6"/>
      <c r="B558" s="4"/>
      <c r="C558" s="4"/>
      <c r="D558" s="4"/>
      <c r="E558" s="4"/>
      <c r="F558" s="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6"/>
      <c r="S558" s="5"/>
    </row>
    <row r="559" spans="1:19" ht="12.75" customHeight="1">
      <c r="A559" s="6"/>
      <c r="B559" s="4"/>
      <c r="C559" s="4"/>
      <c r="D559" s="4"/>
      <c r="E559" s="4"/>
      <c r="F559" s="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6"/>
      <c r="S559" s="5"/>
    </row>
    <row r="560" spans="1:19" ht="12.75" customHeight="1">
      <c r="A560" s="6"/>
      <c r="B560" s="4"/>
      <c r="C560" s="4"/>
      <c r="D560" s="4"/>
      <c r="E560" s="4"/>
      <c r="F560" s="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6"/>
      <c r="S560" s="5"/>
    </row>
    <row r="561" spans="1:19" ht="12.75" customHeight="1">
      <c r="A561" s="6"/>
      <c r="B561" s="4"/>
      <c r="C561" s="4"/>
      <c r="D561" s="4"/>
      <c r="E561" s="4"/>
      <c r="F561" s="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6"/>
      <c r="S561" s="5"/>
    </row>
    <row r="562" spans="1:19" ht="12.75" customHeight="1">
      <c r="A562" s="6"/>
      <c r="B562" s="4"/>
      <c r="C562" s="4"/>
      <c r="D562" s="4"/>
      <c r="E562" s="4"/>
      <c r="F562" s="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6"/>
      <c r="S562" s="5"/>
    </row>
    <row r="563" spans="1:19" ht="12.75" customHeight="1">
      <c r="A563" s="6"/>
      <c r="B563" s="4"/>
      <c r="C563" s="4"/>
      <c r="D563" s="4"/>
      <c r="E563" s="4"/>
      <c r="F563" s="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6"/>
      <c r="S563" s="5"/>
    </row>
    <row r="564" spans="1:19" ht="12.75" customHeight="1">
      <c r="A564" s="6"/>
      <c r="B564" s="4"/>
      <c r="C564" s="4"/>
      <c r="D564" s="4"/>
      <c r="E564" s="4"/>
      <c r="F564" s="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6"/>
      <c r="S564" s="5"/>
    </row>
    <row r="565" spans="1:19" ht="12.75" customHeight="1">
      <c r="A565" s="6"/>
      <c r="B565" s="4"/>
      <c r="C565" s="4"/>
      <c r="D565" s="4"/>
      <c r="E565" s="4"/>
      <c r="F565" s="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6"/>
      <c r="S565" s="5"/>
    </row>
    <row r="566" spans="1:19" ht="12.75" customHeight="1">
      <c r="A566" s="6"/>
      <c r="B566" s="4"/>
      <c r="C566" s="4"/>
      <c r="D566" s="4"/>
      <c r="E566" s="4"/>
      <c r="F566" s="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6"/>
      <c r="S566" s="5"/>
    </row>
    <row r="567" spans="1:19" ht="12.75" customHeight="1">
      <c r="A567" s="6"/>
      <c r="B567" s="4"/>
      <c r="C567" s="4"/>
      <c r="D567" s="4"/>
      <c r="E567" s="4"/>
      <c r="F567" s="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6"/>
      <c r="S567" s="5"/>
    </row>
    <row r="568" spans="1:19" ht="12.75" customHeight="1">
      <c r="A568" s="6"/>
      <c r="B568" s="4"/>
      <c r="C568" s="4"/>
      <c r="D568" s="4"/>
      <c r="E568" s="4"/>
      <c r="F568" s="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6"/>
      <c r="S568" s="5"/>
    </row>
    <row r="569" spans="1:19" ht="12.75" customHeight="1">
      <c r="A569" s="6"/>
      <c r="B569" s="4"/>
      <c r="C569" s="4"/>
      <c r="D569" s="4"/>
      <c r="E569" s="4"/>
      <c r="F569" s="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6"/>
      <c r="S569" s="5"/>
    </row>
    <row r="570" spans="1:19" ht="12.75" customHeight="1">
      <c r="A570" s="6"/>
      <c r="B570" s="4"/>
      <c r="C570" s="4"/>
      <c r="D570" s="4"/>
      <c r="E570" s="4"/>
      <c r="F570" s="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6"/>
      <c r="S570" s="5"/>
    </row>
    <row r="571" spans="1:19" ht="12.75" customHeight="1">
      <c r="A571" s="6"/>
      <c r="B571" s="4"/>
      <c r="C571" s="4"/>
      <c r="D571" s="4"/>
      <c r="E571" s="4"/>
      <c r="F571" s="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6"/>
      <c r="S571" s="5"/>
    </row>
    <row r="572" spans="1:19" ht="12.75" customHeight="1">
      <c r="A572" s="6"/>
      <c r="B572" s="4"/>
      <c r="C572" s="4"/>
      <c r="D572" s="4"/>
      <c r="E572" s="4"/>
      <c r="F572" s="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6"/>
      <c r="S572" s="5"/>
    </row>
    <row r="573" spans="1:19" ht="12.75" customHeight="1">
      <c r="A573" s="6"/>
      <c r="B573" s="4"/>
      <c r="C573" s="4"/>
      <c r="D573" s="4"/>
      <c r="E573" s="4"/>
      <c r="F573" s="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6"/>
      <c r="S573" s="5"/>
    </row>
    <row r="574" spans="1:19" ht="12.75" customHeight="1">
      <c r="A574" s="6"/>
      <c r="B574" s="4"/>
      <c r="C574" s="4"/>
      <c r="D574" s="4"/>
      <c r="E574" s="4"/>
      <c r="F574" s="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6"/>
      <c r="S574" s="5"/>
    </row>
    <row r="575" spans="1:19" ht="12.75" customHeight="1">
      <c r="A575" s="6"/>
      <c r="B575" s="4"/>
      <c r="C575" s="4"/>
      <c r="D575" s="4"/>
      <c r="E575" s="4"/>
      <c r="F575" s="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6"/>
      <c r="S575" s="5"/>
    </row>
    <row r="576" spans="1:19" ht="12.75" customHeight="1">
      <c r="A576" s="6"/>
      <c r="B576" s="4"/>
      <c r="C576" s="4"/>
      <c r="D576" s="4"/>
      <c r="E576" s="4"/>
      <c r="F576" s="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6"/>
      <c r="S576" s="5"/>
    </row>
    <row r="577" spans="1:19" ht="12.75" customHeight="1">
      <c r="A577" s="6"/>
      <c r="B577" s="4"/>
      <c r="C577" s="4"/>
      <c r="D577" s="4"/>
      <c r="E577" s="4"/>
      <c r="F577" s="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6"/>
      <c r="S577" s="5"/>
    </row>
    <row r="578" spans="1:19" ht="12.75" customHeight="1">
      <c r="A578" s="6"/>
      <c r="B578" s="4"/>
      <c r="C578" s="4"/>
      <c r="D578" s="4"/>
      <c r="E578" s="4"/>
      <c r="F578" s="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6"/>
      <c r="S578" s="5"/>
    </row>
    <row r="579" spans="1:19" ht="12.75" customHeight="1">
      <c r="A579" s="6"/>
      <c r="B579" s="4"/>
      <c r="C579" s="4"/>
      <c r="D579" s="4"/>
      <c r="E579" s="4"/>
      <c r="F579" s="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6"/>
      <c r="S579" s="5"/>
    </row>
    <row r="580" spans="1:19" ht="12.75" customHeight="1">
      <c r="A580" s="6"/>
      <c r="B580" s="4"/>
      <c r="C580" s="4"/>
      <c r="D580" s="4"/>
      <c r="E580" s="4"/>
      <c r="F580" s="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6"/>
      <c r="S580" s="5"/>
    </row>
    <row r="581" spans="1:19" ht="12.75" customHeight="1">
      <c r="A581" s="6"/>
      <c r="B581" s="4"/>
      <c r="C581" s="4"/>
      <c r="D581" s="4"/>
      <c r="E581" s="4"/>
      <c r="F581" s="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6"/>
      <c r="S581" s="5"/>
    </row>
    <row r="582" spans="1:19" ht="12.75" customHeight="1">
      <c r="A582" s="6"/>
      <c r="B582" s="4"/>
      <c r="C582" s="4"/>
      <c r="D582" s="4"/>
      <c r="E582" s="4"/>
      <c r="F582" s="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6"/>
      <c r="S582" s="5"/>
    </row>
    <row r="583" spans="1:19" ht="12.75" customHeight="1">
      <c r="A583" s="6"/>
      <c r="B583" s="4"/>
      <c r="C583" s="4"/>
      <c r="D583" s="4"/>
      <c r="E583" s="4"/>
      <c r="F583" s="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6"/>
      <c r="S583" s="5"/>
    </row>
    <row r="584" spans="1:19" ht="12.75" customHeight="1">
      <c r="A584" s="6"/>
      <c r="B584" s="4"/>
      <c r="C584" s="4"/>
      <c r="D584" s="4"/>
      <c r="E584" s="4"/>
      <c r="F584" s="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6"/>
      <c r="S584" s="5"/>
    </row>
    <row r="585" spans="1:19" ht="12.75" customHeight="1">
      <c r="A585" s="6"/>
      <c r="B585" s="4"/>
      <c r="C585" s="4"/>
      <c r="D585" s="4"/>
      <c r="E585" s="4"/>
      <c r="F585" s="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6"/>
      <c r="S585" s="5"/>
    </row>
    <row r="586" spans="1:19" ht="12.75" customHeight="1">
      <c r="A586" s="6"/>
      <c r="B586" s="4"/>
      <c r="C586" s="4"/>
      <c r="D586" s="4"/>
      <c r="E586" s="4"/>
      <c r="F586" s="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6"/>
      <c r="S586" s="5"/>
    </row>
    <row r="587" spans="1:19" ht="12.75" customHeight="1">
      <c r="A587" s="6"/>
      <c r="B587" s="4"/>
      <c r="C587" s="4"/>
      <c r="D587" s="4"/>
      <c r="E587" s="4"/>
      <c r="F587" s="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6"/>
      <c r="S587" s="5"/>
    </row>
    <row r="588" spans="1:19" ht="12.75" customHeight="1">
      <c r="A588" s="6"/>
      <c r="B588" s="4"/>
      <c r="C588" s="4"/>
      <c r="D588" s="4"/>
      <c r="E588" s="4"/>
      <c r="F588" s="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6"/>
      <c r="S588" s="5"/>
    </row>
    <row r="589" spans="1:19" ht="12.75" customHeight="1">
      <c r="A589" s="6"/>
      <c r="B589" s="4"/>
      <c r="C589" s="4"/>
      <c r="D589" s="4"/>
      <c r="E589" s="4"/>
      <c r="F589" s="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6"/>
      <c r="S589" s="5"/>
    </row>
    <row r="590" spans="1:19" ht="12.75" customHeight="1">
      <c r="A590" s="6"/>
      <c r="B590" s="4"/>
      <c r="C590" s="4"/>
      <c r="D590" s="4"/>
      <c r="E590" s="4"/>
      <c r="F590" s="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6"/>
      <c r="S590" s="5"/>
    </row>
    <row r="591" spans="1:19" ht="12.75" customHeight="1">
      <c r="A591" s="6"/>
      <c r="B591" s="4"/>
      <c r="C591" s="4"/>
      <c r="D591" s="4"/>
      <c r="E591" s="4"/>
      <c r="F591" s="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6"/>
      <c r="S591" s="5"/>
    </row>
    <row r="592" spans="1:19" ht="12.75" customHeight="1">
      <c r="A592" s="6"/>
      <c r="B592" s="4"/>
      <c r="C592" s="4"/>
      <c r="D592" s="4"/>
      <c r="E592" s="4"/>
      <c r="F592" s="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6"/>
      <c r="S592" s="5"/>
    </row>
    <row r="593" spans="1:19" ht="12.75" customHeight="1">
      <c r="A593" s="6"/>
      <c r="B593" s="4"/>
      <c r="C593" s="4"/>
      <c r="D593" s="4"/>
      <c r="E593" s="4"/>
      <c r="F593" s="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6"/>
      <c r="S593" s="5"/>
    </row>
    <row r="594" spans="1:19" ht="12.75" customHeight="1">
      <c r="A594" s="6"/>
      <c r="B594" s="4"/>
      <c r="C594" s="4"/>
      <c r="D594" s="4"/>
      <c r="E594" s="4"/>
      <c r="F594" s="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6"/>
      <c r="S594" s="5"/>
    </row>
    <row r="595" spans="1:19" ht="12.75" customHeight="1">
      <c r="A595" s="6"/>
      <c r="B595" s="4"/>
      <c r="C595" s="4"/>
      <c r="D595" s="4"/>
      <c r="E595" s="4"/>
      <c r="F595" s="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6"/>
      <c r="S595" s="5"/>
    </row>
    <row r="596" spans="1:19" ht="12.75" customHeight="1">
      <c r="A596" s="6"/>
      <c r="B596" s="4"/>
      <c r="C596" s="4"/>
      <c r="D596" s="4"/>
      <c r="E596" s="4"/>
      <c r="F596" s="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6"/>
      <c r="S596" s="5"/>
    </row>
    <row r="597" spans="1:19" ht="12.75" customHeight="1">
      <c r="A597" s="6"/>
      <c r="B597" s="4"/>
      <c r="C597" s="4"/>
      <c r="D597" s="4"/>
      <c r="E597" s="4"/>
      <c r="F597" s="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6"/>
      <c r="S597" s="5"/>
    </row>
    <row r="598" spans="1:19" ht="12.75" customHeight="1">
      <c r="A598" s="6"/>
      <c r="B598" s="4"/>
      <c r="C598" s="4"/>
      <c r="D598" s="4"/>
      <c r="E598" s="4"/>
      <c r="F598" s="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6"/>
      <c r="S598" s="5"/>
    </row>
    <row r="599" spans="1:19" ht="12.75" customHeight="1">
      <c r="A599" s="6"/>
      <c r="B599" s="4"/>
      <c r="C599" s="4"/>
      <c r="D599" s="4"/>
      <c r="E599" s="4"/>
      <c r="F599" s="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6"/>
      <c r="S599" s="5"/>
    </row>
    <row r="600" spans="1:19" ht="12.75" customHeight="1">
      <c r="A600" s="6"/>
      <c r="B600" s="4"/>
      <c r="C600" s="4"/>
      <c r="D600" s="4"/>
      <c r="E600" s="4"/>
      <c r="F600" s="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6"/>
      <c r="S600" s="5"/>
    </row>
    <row r="601" spans="1:19" ht="12.75" customHeight="1">
      <c r="A601" s="6"/>
      <c r="B601" s="4"/>
      <c r="C601" s="4"/>
      <c r="D601" s="4"/>
      <c r="E601" s="4"/>
      <c r="F601" s="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6"/>
      <c r="S601" s="5"/>
    </row>
    <row r="602" spans="1:19" ht="12.75" customHeight="1">
      <c r="A602" s="6"/>
      <c r="B602" s="4"/>
      <c r="C602" s="4"/>
      <c r="D602" s="4"/>
      <c r="E602" s="4"/>
      <c r="F602" s="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6"/>
      <c r="S602" s="5"/>
    </row>
    <row r="603" spans="1:19" ht="12.75" customHeight="1">
      <c r="A603" s="6"/>
      <c r="B603" s="4"/>
      <c r="C603" s="4"/>
      <c r="D603" s="4"/>
      <c r="E603" s="4"/>
      <c r="F603" s="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6"/>
      <c r="S603" s="5"/>
    </row>
    <row r="604" spans="1:19" ht="12.75" customHeight="1">
      <c r="A604" s="6"/>
      <c r="B604" s="4"/>
      <c r="C604" s="4"/>
      <c r="D604" s="4"/>
      <c r="E604" s="4"/>
      <c r="F604" s="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6"/>
      <c r="S604" s="5"/>
    </row>
    <row r="605" spans="1:19" ht="12.75" customHeight="1">
      <c r="A605" s="6"/>
      <c r="B605" s="4"/>
      <c r="C605" s="4"/>
      <c r="D605" s="4"/>
      <c r="E605" s="4"/>
      <c r="F605" s="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6"/>
      <c r="S605" s="5"/>
    </row>
    <row r="606" spans="1:19" ht="12.75" customHeight="1">
      <c r="A606" s="6"/>
      <c r="B606" s="4"/>
      <c r="C606" s="4"/>
      <c r="D606" s="4"/>
      <c r="E606" s="4"/>
      <c r="F606" s="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6"/>
      <c r="S606" s="5"/>
    </row>
    <row r="607" spans="1:19" ht="12.75" customHeight="1">
      <c r="A607" s="6"/>
      <c r="B607" s="4"/>
      <c r="C607" s="4"/>
      <c r="D607" s="4"/>
      <c r="E607" s="4"/>
      <c r="F607" s="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6"/>
      <c r="S607" s="5"/>
    </row>
    <row r="608" spans="1:19" ht="12.75" customHeight="1">
      <c r="A608" s="6"/>
      <c r="B608" s="4"/>
      <c r="C608" s="4"/>
      <c r="D608" s="4"/>
      <c r="E608" s="4"/>
      <c r="F608" s="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6"/>
      <c r="S608" s="5"/>
    </row>
    <row r="609" spans="1:19" ht="12.75" customHeight="1">
      <c r="A609" s="6"/>
      <c r="B609" s="4"/>
      <c r="C609" s="4"/>
      <c r="D609" s="4"/>
      <c r="E609" s="4"/>
      <c r="F609" s="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6"/>
      <c r="S609" s="5"/>
    </row>
    <row r="610" spans="1:19" ht="12.75" customHeight="1">
      <c r="A610" s="6"/>
      <c r="B610" s="4"/>
      <c r="C610" s="4"/>
      <c r="D610" s="4"/>
      <c r="E610" s="4"/>
      <c r="F610" s="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6"/>
      <c r="S610" s="5"/>
    </row>
    <row r="611" spans="1:19" ht="12.75" customHeight="1">
      <c r="A611" s="6"/>
      <c r="B611" s="4"/>
      <c r="C611" s="4"/>
      <c r="D611" s="4"/>
      <c r="E611" s="4"/>
      <c r="F611" s="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6"/>
      <c r="S611" s="5"/>
    </row>
    <row r="612" spans="1:19" ht="12.75" customHeight="1">
      <c r="A612" s="6"/>
      <c r="B612" s="4"/>
      <c r="C612" s="4"/>
      <c r="D612" s="4"/>
      <c r="E612" s="4"/>
      <c r="F612" s="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6"/>
      <c r="S612" s="5"/>
    </row>
    <row r="613" spans="1:19" ht="12.75" customHeight="1">
      <c r="A613" s="6"/>
      <c r="B613" s="4"/>
      <c r="C613" s="4"/>
      <c r="D613" s="4"/>
      <c r="E613" s="4"/>
      <c r="F613" s="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6"/>
      <c r="S613" s="5"/>
    </row>
    <row r="614" spans="1:19" ht="12.75" customHeight="1">
      <c r="A614" s="6"/>
      <c r="B614" s="4"/>
      <c r="C614" s="4"/>
      <c r="D614" s="4"/>
      <c r="E614" s="4"/>
      <c r="F614" s="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6"/>
      <c r="S614" s="5"/>
    </row>
    <row r="615" spans="1:19" ht="12.75" customHeight="1">
      <c r="A615" s="6"/>
      <c r="B615" s="4"/>
      <c r="C615" s="4"/>
      <c r="D615" s="4"/>
      <c r="E615" s="4"/>
      <c r="F615" s="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6"/>
      <c r="S615" s="5"/>
    </row>
    <row r="616" spans="1:19" ht="12.75" customHeight="1">
      <c r="A616" s="6"/>
      <c r="B616" s="4"/>
      <c r="C616" s="4"/>
      <c r="D616" s="4"/>
      <c r="E616" s="4"/>
      <c r="F616" s="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6"/>
      <c r="S616" s="5"/>
    </row>
    <row r="617" spans="1:19" ht="12.75" customHeight="1">
      <c r="A617" s="6"/>
      <c r="B617" s="4"/>
      <c r="C617" s="4"/>
      <c r="D617" s="4"/>
      <c r="E617" s="4"/>
      <c r="F617" s="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6"/>
      <c r="S617" s="5"/>
    </row>
    <row r="618" spans="1:19" ht="12.75" customHeight="1">
      <c r="A618" s="6"/>
      <c r="B618" s="4"/>
      <c r="C618" s="4"/>
      <c r="D618" s="4"/>
      <c r="E618" s="4"/>
      <c r="F618" s="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6"/>
      <c r="S618" s="5"/>
    </row>
    <row r="619" spans="1:19" ht="12.75" customHeight="1">
      <c r="A619" s="6"/>
      <c r="B619" s="4"/>
      <c r="C619" s="4"/>
      <c r="D619" s="4"/>
      <c r="E619" s="4"/>
      <c r="F619" s="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6"/>
      <c r="S619" s="5"/>
    </row>
    <row r="620" spans="1:19" ht="12.75" customHeight="1">
      <c r="A620" s="6"/>
      <c r="B620" s="4"/>
      <c r="C620" s="4"/>
      <c r="D620" s="4"/>
      <c r="E620" s="4"/>
      <c r="F620" s="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6"/>
      <c r="S620" s="5"/>
    </row>
    <row r="621" spans="1:19" ht="12.75" customHeight="1">
      <c r="A621" s="6"/>
      <c r="B621" s="4"/>
      <c r="C621" s="4"/>
      <c r="D621" s="4"/>
      <c r="E621" s="4"/>
      <c r="F621" s="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6"/>
      <c r="S621" s="5"/>
    </row>
    <row r="622" spans="1:19" ht="12.75" customHeight="1">
      <c r="A622" s="6"/>
      <c r="B622" s="4"/>
      <c r="C622" s="4"/>
      <c r="D622" s="4"/>
      <c r="E622" s="4"/>
      <c r="F622" s="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6"/>
      <c r="S622" s="5"/>
    </row>
    <row r="623" spans="1:19" ht="12.75" customHeight="1">
      <c r="A623" s="6"/>
      <c r="B623" s="4"/>
      <c r="C623" s="4"/>
      <c r="D623" s="4"/>
      <c r="E623" s="4"/>
      <c r="F623" s="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6"/>
      <c r="S623" s="5"/>
    </row>
    <row r="624" spans="1:19" ht="12.75" customHeight="1">
      <c r="A624" s="6"/>
      <c r="B624" s="4"/>
      <c r="C624" s="4"/>
      <c r="D624" s="4"/>
      <c r="E624" s="4"/>
      <c r="F624" s="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6"/>
      <c r="S624" s="5"/>
    </row>
    <row r="625" spans="1:19" ht="12.75" customHeight="1">
      <c r="A625" s="6"/>
      <c r="B625" s="4"/>
      <c r="C625" s="4"/>
      <c r="D625" s="4"/>
      <c r="E625" s="4"/>
      <c r="F625" s="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6"/>
      <c r="S625" s="5"/>
    </row>
    <row r="626" spans="1:19" ht="12.75" customHeight="1">
      <c r="A626" s="6"/>
      <c r="B626" s="4"/>
      <c r="C626" s="4"/>
      <c r="D626" s="4"/>
      <c r="E626" s="4"/>
      <c r="F626" s="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6"/>
      <c r="S626" s="5"/>
    </row>
    <row r="627" spans="1:19" ht="12.75" customHeight="1">
      <c r="A627" s="6"/>
      <c r="B627" s="4"/>
      <c r="C627" s="4"/>
      <c r="D627" s="4"/>
      <c r="E627" s="4"/>
      <c r="F627" s="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6"/>
      <c r="S627" s="5"/>
    </row>
    <row r="628" spans="1:19" ht="12.75" customHeight="1">
      <c r="A628" s="6"/>
      <c r="B628" s="4"/>
      <c r="C628" s="4"/>
      <c r="D628" s="4"/>
      <c r="E628" s="4"/>
      <c r="F628" s="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6"/>
      <c r="S628" s="5"/>
    </row>
    <row r="629" spans="1:19" ht="12.75" customHeight="1">
      <c r="A629" s="6"/>
      <c r="B629" s="4"/>
      <c r="C629" s="4"/>
      <c r="D629" s="4"/>
      <c r="E629" s="4"/>
      <c r="F629" s="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6"/>
      <c r="S629" s="5"/>
    </row>
    <row r="630" spans="1:19" ht="12.75" customHeight="1">
      <c r="A630" s="6"/>
      <c r="B630" s="4"/>
      <c r="C630" s="4"/>
      <c r="D630" s="4"/>
      <c r="E630" s="4"/>
      <c r="F630" s="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6"/>
      <c r="S630" s="5"/>
    </row>
    <row r="631" spans="1:19" ht="12.75" customHeight="1">
      <c r="A631" s="6"/>
      <c r="B631" s="4"/>
      <c r="C631" s="4"/>
      <c r="D631" s="4"/>
      <c r="E631" s="4"/>
      <c r="F631" s="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6"/>
      <c r="S631" s="5"/>
    </row>
    <row r="632" spans="1:19" ht="12.75" customHeight="1">
      <c r="A632" s="6"/>
      <c r="B632" s="4"/>
      <c r="C632" s="4"/>
      <c r="D632" s="4"/>
      <c r="E632" s="4"/>
      <c r="F632" s="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6"/>
      <c r="S632" s="5"/>
    </row>
    <row r="633" spans="1:19" ht="12.75" customHeight="1">
      <c r="A633" s="6"/>
      <c r="B633" s="4"/>
      <c r="C633" s="4"/>
      <c r="D633" s="4"/>
      <c r="E633" s="4"/>
      <c r="F633" s="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6"/>
      <c r="S633" s="5"/>
    </row>
    <row r="634" spans="1:19" ht="12.75" customHeight="1">
      <c r="A634" s="6"/>
      <c r="B634" s="4"/>
      <c r="C634" s="4"/>
      <c r="D634" s="4"/>
      <c r="E634" s="4"/>
      <c r="F634" s="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6"/>
      <c r="S634" s="5"/>
    </row>
    <row r="635" spans="1:19" ht="12.75" customHeight="1">
      <c r="A635" s="6"/>
      <c r="B635" s="4"/>
      <c r="C635" s="4"/>
      <c r="D635" s="4"/>
      <c r="E635" s="4"/>
      <c r="F635" s="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6"/>
      <c r="S635" s="5"/>
    </row>
    <row r="636" spans="1:19" ht="12.75" customHeight="1">
      <c r="A636" s="6"/>
      <c r="B636" s="4"/>
      <c r="C636" s="4"/>
      <c r="D636" s="4"/>
      <c r="E636" s="4"/>
      <c r="F636" s="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6"/>
      <c r="S636" s="5"/>
    </row>
    <row r="637" spans="1:19" ht="12.75" customHeight="1">
      <c r="A637" s="6"/>
      <c r="B637" s="4"/>
      <c r="C637" s="4"/>
      <c r="D637" s="4"/>
      <c r="E637" s="4"/>
      <c r="F637" s="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6"/>
      <c r="S637" s="5"/>
    </row>
    <row r="638" spans="1:19" ht="12.75" customHeight="1">
      <c r="A638" s="6"/>
      <c r="B638" s="4"/>
      <c r="C638" s="4"/>
      <c r="D638" s="4"/>
      <c r="E638" s="4"/>
      <c r="F638" s="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6"/>
      <c r="S638" s="5"/>
    </row>
    <row r="639" spans="1:19" ht="12.75" customHeight="1">
      <c r="A639" s="6"/>
      <c r="B639" s="4"/>
      <c r="C639" s="4"/>
      <c r="D639" s="4"/>
      <c r="E639" s="4"/>
      <c r="F639" s="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6"/>
      <c r="S639" s="5"/>
    </row>
    <row r="640" spans="1:19" ht="12.75" customHeight="1">
      <c r="A640" s="6"/>
      <c r="B640" s="4"/>
      <c r="C640" s="4"/>
      <c r="D640" s="4"/>
      <c r="E640" s="4"/>
      <c r="F640" s="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6"/>
      <c r="S640" s="5"/>
    </row>
    <row r="641" spans="1:19" ht="12.75" customHeight="1">
      <c r="A641" s="6"/>
      <c r="B641" s="4"/>
      <c r="C641" s="4"/>
      <c r="D641" s="4"/>
      <c r="E641" s="4"/>
      <c r="F641" s="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6"/>
      <c r="S641" s="5"/>
    </row>
    <row r="642" spans="1:19" ht="12.75" customHeight="1">
      <c r="A642" s="6"/>
      <c r="B642" s="4"/>
      <c r="C642" s="4"/>
      <c r="D642" s="4"/>
      <c r="E642" s="4"/>
      <c r="F642" s="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6"/>
      <c r="S642" s="5"/>
    </row>
    <row r="643" spans="1:19" ht="12.75" customHeight="1">
      <c r="A643" s="6"/>
      <c r="B643" s="4"/>
      <c r="C643" s="4"/>
      <c r="D643" s="4"/>
      <c r="E643" s="4"/>
      <c r="F643" s="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6"/>
      <c r="S643" s="5"/>
    </row>
    <row r="644" spans="1:19" ht="12.75" customHeight="1">
      <c r="A644" s="6"/>
      <c r="B644" s="4"/>
      <c r="C644" s="4"/>
      <c r="D644" s="4"/>
      <c r="E644" s="4"/>
      <c r="F644" s="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6"/>
      <c r="S644" s="5"/>
    </row>
    <row r="645" spans="1:19" ht="12.75" customHeight="1">
      <c r="A645" s="6"/>
      <c r="B645" s="4"/>
      <c r="C645" s="4"/>
      <c r="D645" s="4"/>
      <c r="E645" s="4"/>
      <c r="F645" s="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6"/>
      <c r="S645" s="5"/>
    </row>
    <row r="646" spans="1:19" ht="12.75" customHeight="1">
      <c r="A646" s="6"/>
      <c r="B646" s="4"/>
      <c r="C646" s="4"/>
      <c r="D646" s="4"/>
      <c r="E646" s="4"/>
      <c r="F646" s="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6"/>
      <c r="S646" s="5"/>
    </row>
    <row r="647" spans="1:19" ht="12.75" customHeight="1">
      <c r="A647" s="6"/>
      <c r="B647" s="4"/>
      <c r="C647" s="4"/>
      <c r="D647" s="4"/>
      <c r="E647" s="4"/>
      <c r="F647" s="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6"/>
      <c r="S647" s="5"/>
    </row>
    <row r="648" spans="1:19" ht="12.75" customHeight="1">
      <c r="A648" s="6"/>
      <c r="B648" s="4"/>
      <c r="C648" s="4"/>
      <c r="D648" s="4"/>
      <c r="E648" s="4"/>
      <c r="F648" s="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6"/>
      <c r="S648" s="5"/>
    </row>
    <row r="649" spans="1:19" ht="12.75" customHeight="1">
      <c r="A649" s="6"/>
      <c r="B649" s="4"/>
      <c r="C649" s="4"/>
      <c r="D649" s="4"/>
      <c r="E649" s="4"/>
      <c r="F649" s="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6"/>
      <c r="S649" s="5"/>
    </row>
    <row r="650" spans="1:19" ht="12.75" customHeight="1">
      <c r="A650" s="6"/>
      <c r="B650" s="4"/>
      <c r="C650" s="4"/>
      <c r="D650" s="4"/>
      <c r="E650" s="4"/>
      <c r="F650" s="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6"/>
      <c r="S650" s="5"/>
    </row>
    <row r="651" spans="1:19" ht="12.75" customHeight="1">
      <c r="A651" s="6"/>
      <c r="B651" s="4"/>
      <c r="C651" s="4"/>
      <c r="D651" s="4"/>
      <c r="E651" s="4"/>
      <c r="F651" s="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6"/>
      <c r="S651" s="5"/>
    </row>
    <row r="652" spans="1:19" ht="12.75" customHeight="1">
      <c r="A652" s="6"/>
      <c r="B652" s="4"/>
      <c r="C652" s="4"/>
      <c r="D652" s="4"/>
      <c r="E652" s="4"/>
      <c r="F652" s="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6"/>
      <c r="S652" s="5"/>
    </row>
    <row r="653" spans="1:19" ht="12.75" customHeight="1">
      <c r="A653" s="6"/>
      <c r="B653" s="4"/>
      <c r="C653" s="4"/>
      <c r="D653" s="4"/>
      <c r="E653" s="4"/>
      <c r="F653" s="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6"/>
      <c r="S653" s="5"/>
    </row>
    <row r="654" spans="1:19" ht="12.75" customHeight="1">
      <c r="A654" s="6"/>
      <c r="B654" s="4"/>
      <c r="C654" s="4"/>
      <c r="D654" s="4"/>
      <c r="E654" s="4"/>
      <c r="F654" s="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6"/>
      <c r="S654" s="5"/>
    </row>
    <row r="655" spans="1:19" ht="12.75" customHeight="1">
      <c r="A655" s="6"/>
      <c r="B655" s="4"/>
      <c r="C655" s="4"/>
      <c r="D655" s="4"/>
      <c r="E655" s="4"/>
      <c r="F655" s="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6"/>
      <c r="S655" s="5"/>
    </row>
    <row r="656" spans="1:19" ht="12.75" customHeight="1">
      <c r="A656" s="6"/>
      <c r="B656" s="4"/>
      <c r="C656" s="4"/>
      <c r="D656" s="4"/>
      <c r="E656" s="4"/>
      <c r="F656" s="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6"/>
      <c r="S656" s="5"/>
    </row>
    <row r="657" spans="1:19" ht="12.75" customHeight="1">
      <c r="A657" s="6"/>
      <c r="B657" s="4"/>
      <c r="C657" s="4"/>
      <c r="D657" s="4"/>
      <c r="E657" s="4"/>
      <c r="F657" s="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6"/>
      <c r="S657" s="5"/>
    </row>
    <row r="658" spans="1:19" ht="12.75" customHeight="1">
      <c r="A658" s="6"/>
      <c r="B658" s="4"/>
      <c r="C658" s="4"/>
      <c r="D658" s="4"/>
      <c r="E658" s="4"/>
      <c r="F658" s="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6"/>
      <c r="S658" s="5"/>
    </row>
    <row r="659" spans="1:19" ht="12.75" customHeight="1">
      <c r="A659" s="6"/>
      <c r="B659" s="4"/>
      <c r="C659" s="4"/>
      <c r="D659" s="4"/>
      <c r="E659" s="4"/>
      <c r="F659" s="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6"/>
      <c r="S659" s="5"/>
    </row>
    <row r="660" spans="1:19" ht="12.75" customHeight="1">
      <c r="A660" s="6"/>
      <c r="B660" s="4"/>
      <c r="C660" s="4"/>
      <c r="D660" s="4"/>
      <c r="E660" s="4"/>
      <c r="F660" s="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6"/>
      <c r="S660" s="5"/>
    </row>
    <row r="661" spans="1:19" ht="12.75" customHeight="1">
      <c r="A661" s="6"/>
      <c r="B661" s="4"/>
      <c r="C661" s="4"/>
      <c r="D661" s="4"/>
      <c r="E661" s="4"/>
      <c r="F661" s="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6"/>
      <c r="S661" s="5"/>
    </row>
    <row r="662" spans="1:19" ht="12.75" customHeight="1">
      <c r="A662" s="6"/>
      <c r="B662" s="4"/>
      <c r="C662" s="4"/>
      <c r="D662" s="4"/>
      <c r="E662" s="4"/>
      <c r="F662" s="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6"/>
      <c r="S662" s="5"/>
    </row>
    <row r="663" spans="1:19" ht="12.75" customHeight="1">
      <c r="A663" s="6"/>
      <c r="B663" s="4"/>
      <c r="C663" s="4"/>
      <c r="D663" s="4"/>
      <c r="E663" s="4"/>
      <c r="F663" s="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6"/>
      <c r="S663" s="5"/>
    </row>
    <row r="664" spans="1:19" ht="12.75" customHeight="1">
      <c r="A664" s="6"/>
      <c r="B664" s="4"/>
      <c r="C664" s="4"/>
      <c r="D664" s="4"/>
      <c r="E664" s="4"/>
      <c r="F664" s="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6"/>
      <c r="S664" s="5"/>
    </row>
    <row r="665" spans="1:19" ht="12.75" customHeight="1">
      <c r="A665" s="6"/>
      <c r="B665" s="4"/>
      <c r="C665" s="4"/>
      <c r="D665" s="4"/>
      <c r="E665" s="4"/>
      <c r="F665" s="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6"/>
      <c r="S665" s="5"/>
    </row>
    <row r="666" spans="1:19" ht="12.75" customHeight="1">
      <c r="A666" s="6"/>
      <c r="B666" s="4"/>
      <c r="C666" s="4"/>
      <c r="D666" s="4"/>
      <c r="E666" s="4"/>
      <c r="F666" s="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6"/>
      <c r="S666" s="5"/>
    </row>
    <row r="667" spans="1:19" ht="12.75" customHeight="1">
      <c r="A667" s="6"/>
      <c r="B667" s="4"/>
      <c r="C667" s="4"/>
      <c r="D667" s="4"/>
      <c r="E667" s="4"/>
      <c r="F667" s="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6"/>
      <c r="S667" s="5"/>
    </row>
    <row r="668" spans="1:19" ht="12.75" customHeight="1">
      <c r="A668" s="6"/>
      <c r="B668" s="4"/>
      <c r="C668" s="4"/>
      <c r="D668" s="4"/>
      <c r="E668" s="4"/>
      <c r="F668" s="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6"/>
      <c r="S668" s="5"/>
    </row>
    <row r="669" spans="1:19" ht="12.75" customHeight="1">
      <c r="A669" s="6"/>
      <c r="B669" s="4"/>
      <c r="C669" s="4"/>
      <c r="D669" s="4"/>
      <c r="E669" s="4"/>
      <c r="F669" s="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6"/>
      <c r="S669" s="5"/>
    </row>
    <row r="670" spans="1:19" ht="12.75" customHeight="1">
      <c r="A670" s="6"/>
      <c r="B670" s="4"/>
      <c r="C670" s="4"/>
      <c r="D670" s="4"/>
      <c r="E670" s="4"/>
      <c r="F670" s="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6"/>
      <c r="S670" s="5"/>
    </row>
    <row r="671" spans="1:19" ht="12.75" customHeight="1">
      <c r="A671" s="6"/>
      <c r="B671" s="4"/>
      <c r="C671" s="4"/>
      <c r="D671" s="4"/>
      <c r="E671" s="4"/>
      <c r="F671" s="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6"/>
      <c r="S671" s="5"/>
    </row>
    <row r="672" spans="1:19" ht="12.75" customHeight="1">
      <c r="A672" s="6"/>
      <c r="B672" s="4"/>
      <c r="C672" s="4"/>
      <c r="D672" s="4"/>
      <c r="E672" s="4"/>
      <c r="F672" s="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6"/>
      <c r="S672" s="5"/>
    </row>
    <row r="673" spans="1:19" ht="12.75" customHeight="1">
      <c r="A673" s="6"/>
      <c r="B673" s="4"/>
      <c r="C673" s="4"/>
      <c r="D673" s="4"/>
      <c r="E673" s="4"/>
      <c r="F673" s="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6"/>
      <c r="S673" s="5"/>
    </row>
    <row r="674" spans="1:19" ht="12.75" customHeight="1">
      <c r="A674" s="6"/>
      <c r="B674" s="4"/>
      <c r="C674" s="4"/>
      <c r="D674" s="4"/>
      <c r="E674" s="4"/>
      <c r="F674" s="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6"/>
      <c r="S674" s="5"/>
    </row>
    <row r="675" spans="1:19" ht="12.75" customHeight="1">
      <c r="A675" s="6"/>
      <c r="B675" s="4"/>
      <c r="C675" s="4"/>
      <c r="D675" s="4"/>
      <c r="E675" s="4"/>
      <c r="F675" s="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6"/>
      <c r="S675" s="5"/>
    </row>
    <row r="676" spans="1:19" ht="12.75" customHeight="1">
      <c r="A676" s="6"/>
      <c r="B676" s="4"/>
      <c r="C676" s="4"/>
      <c r="D676" s="4"/>
      <c r="E676" s="4"/>
      <c r="F676" s="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6"/>
      <c r="S676" s="5"/>
    </row>
    <row r="677" spans="1:19" ht="12.75" customHeight="1">
      <c r="A677" s="6"/>
      <c r="B677" s="4"/>
      <c r="C677" s="4"/>
      <c r="D677" s="4"/>
      <c r="E677" s="4"/>
      <c r="F677" s="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6"/>
      <c r="S677" s="5"/>
    </row>
    <row r="678" spans="1:19" ht="12.75" customHeight="1">
      <c r="A678" s="6"/>
      <c r="B678" s="4"/>
      <c r="C678" s="4"/>
      <c r="D678" s="4"/>
      <c r="E678" s="4"/>
      <c r="F678" s="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6"/>
      <c r="S678" s="5"/>
    </row>
    <row r="679" spans="1:19" ht="12.75" customHeight="1">
      <c r="A679" s="6"/>
      <c r="B679" s="4"/>
      <c r="C679" s="4"/>
      <c r="D679" s="4"/>
      <c r="E679" s="4"/>
      <c r="F679" s="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6"/>
      <c r="S679" s="5"/>
    </row>
    <row r="680" spans="1:19" ht="12.75" customHeight="1">
      <c r="A680" s="6"/>
      <c r="B680" s="4"/>
      <c r="C680" s="4"/>
      <c r="D680" s="4"/>
      <c r="E680" s="4"/>
      <c r="F680" s="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6"/>
      <c r="S680" s="5"/>
    </row>
    <row r="681" spans="1:19" ht="12.75" customHeight="1">
      <c r="A681" s="6"/>
      <c r="B681" s="4"/>
      <c r="C681" s="4"/>
      <c r="D681" s="4"/>
      <c r="E681" s="4"/>
      <c r="F681" s="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6"/>
      <c r="S681" s="5"/>
    </row>
    <row r="682" spans="1:19" ht="12.75" customHeight="1">
      <c r="A682" s="6"/>
      <c r="B682" s="4"/>
      <c r="C682" s="4"/>
      <c r="D682" s="4"/>
      <c r="E682" s="4"/>
      <c r="F682" s="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6"/>
      <c r="S682" s="5"/>
    </row>
    <row r="683" spans="1:19" ht="12.75" customHeight="1">
      <c r="A683" s="6"/>
      <c r="B683" s="4"/>
      <c r="C683" s="4"/>
      <c r="D683" s="4"/>
      <c r="E683" s="4"/>
      <c r="F683" s="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6"/>
      <c r="S683" s="5"/>
    </row>
    <row r="684" spans="1:19" ht="12.75" customHeight="1">
      <c r="A684" s="6"/>
      <c r="B684" s="4"/>
      <c r="C684" s="4"/>
      <c r="D684" s="4"/>
      <c r="E684" s="4"/>
      <c r="F684" s="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6"/>
      <c r="S684" s="5"/>
    </row>
    <row r="685" spans="1:19" ht="12.75" customHeight="1">
      <c r="A685" s="6"/>
      <c r="B685" s="4"/>
      <c r="C685" s="4"/>
      <c r="D685" s="4"/>
      <c r="E685" s="4"/>
      <c r="F685" s="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6"/>
      <c r="S685" s="5"/>
    </row>
    <row r="686" spans="1:19" ht="12.75" customHeight="1">
      <c r="A686" s="6"/>
      <c r="B686" s="4"/>
      <c r="C686" s="4"/>
      <c r="D686" s="4"/>
      <c r="E686" s="4"/>
      <c r="F686" s="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6"/>
      <c r="S686" s="5"/>
    </row>
    <row r="687" spans="1:19" ht="12.75" customHeight="1">
      <c r="A687" s="6"/>
      <c r="B687" s="4"/>
      <c r="C687" s="4"/>
      <c r="D687" s="4"/>
      <c r="E687" s="4"/>
      <c r="F687" s="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6"/>
      <c r="S687" s="5"/>
    </row>
    <row r="688" spans="1:19" ht="12.75" customHeight="1">
      <c r="A688" s="6"/>
      <c r="B688" s="4"/>
      <c r="C688" s="4"/>
      <c r="D688" s="4"/>
      <c r="E688" s="4"/>
      <c r="F688" s="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6"/>
      <c r="S688" s="5"/>
    </row>
    <row r="689" spans="1:19" ht="12.75" customHeight="1">
      <c r="A689" s="6"/>
      <c r="B689" s="4"/>
      <c r="C689" s="4"/>
      <c r="D689" s="4"/>
      <c r="E689" s="4"/>
      <c r="F689" s="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6"/>
      <c r="S689" s="5"/>
    </row>
    <row r="690" spans="1:19" ht="12.75" customHeight="1">
      <c r="A690" s="6"/>
      <c r="B690" s="4"/>
      <c r="C690" s="4"/>
      <c r="D690" s="4"/>
      <c r="E690" s="4"/>
      <c r="F690" s="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6"/>
      <c r="S690" s="5"/>
    </row>
    <row r="691" spans="1:19" ht="12.75" customHeight="1">
      <c r="A691" s="6"/>
      <c r="B691" s="4"/>
      <c r="C691" s="4"/>
      <c r="D691" s="4"/>
      <c r="E691" s="4"/>
      <c r="F691" s="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6"/>
      <c r="S691" s="5"/>
    </row>
    <row r="692" spans="1:19" ht="12.75" customHeight="1">
      <c r="A692" s="6"/>
      <c r="B692" s="4"/>
      <c r="C692" s="4"/>
      <c r="D692" s="4"/>
      <c r="E692" s="4"/>
      <c r="F692" s="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6"/>
      <c r="S692" s="5"/>
    </row>
    <row r="693" spans="1:19" ht="12.75" customHeight="1">
      <c r="A693" s="6"/>
      <c r="B693" s="4"/>
      <c r="C693" s="4"/>
      <c r="D693" s="4"/>
      <c r="E693" s="4"/>
      <c r="F693" s="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6"/>
      <c r="S693" s="5"/>
    </row>
    <row r="694" spans="1:19" ht="12.75" customHeight="1">
      <c r="A694" s="6"/>
      <c r="B694" s="4"/>
      <c r="C694" s="4"/>
      <c r="D694" s="4"/>
      <c r="E694" s="4"/>
      <c r="F694" s="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6"/>
      <c r="S694" s="5"/>
    </row>
    <row r="695" spans="1:19" ht="12.75" customHeight="1">
      <c r="A695" s="6"/>
      <c r="B695" s="4"/>
      <c r="C695" s="4"/>
      <c r="D695" s="4"/>
      <c r="E695" s="4"/>
      <c r="F695" s="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6"/>
      <c r="S695" s="5"/>
    </row>
    <row r="696" spans="1:19" ht="12.75" customHeight="1">
      <c r="A696" s="6"/>
      <c r="B696" s="4"/>
      <c r="C696" s="4"/>
      <c r="D696" s="4"/>
      <c r="E696" s="4"/>
      <c r="F696" s="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6"/>
      <c r="S696" s="5"/>
    </row>
    <row r="697" spans="1:19" ht="12.75" customHeight="1">
      <c r="A697" s="6"/>
      <c r="B697" s="4"/>
      <c r="C697" s="4"/>
      <c r="D697" s="4"/>
      <c r="E697" s="4"/>
      <c r="F697" s="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6"/>
      <c r="S697" s="5"/>
    </row>
    <row r="698" spans="1:19" ht="12.75" customHeight="1">
      <c r="A698" s="6"/>
      <c r="B698" s="4"/>
      <c r="C698" s="4"/>
      <c r="D698" s="4"/>
      <c r="E698" s="4"/>
      <c r="F698" s="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6"/>
      <c r="S698" s="5"/>
    </row>
    <row r="699" spans="1:19" ht="12.75" customHeight="1">
      <c r="A699" s="6"/>
      <c r="B699" s="4"/>
      <c r="C699" s="4"/>
      <c r="D699" s="4"/>
      <c r="E699" s="4"/>
      <c r="F699" s="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6"/>
      <c r="S699" s="5"/>
    </row>
    <row r="700" spans="1:19" ht="12.75" customHeight="1">
      <c r="A700" s="6"/>
      <c r="B700" s="4"/>
      <c r="C700" s="4"/>
      <c r="D700" s="4"/>
      <c r="E700" s="4"/>
      <c r="F700" s="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6"/>
      <c r="S700" s="5"/>
    </row>
    <row r="701" spans="1:19" ht="12.75" customHeight="1">
      <c r="A701" s="6"/>
      <c r="B701" s="4"/>
      <c r="C701" s="4"/>
      <c r="D701" s="4"/>
      <c r="E701" s="4"/>
      <c r="F701" s="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6"/>
      <c r="S701" s="5"/>
    </row>
    <row r="702" spans="1:19" ht="12.75" customHeight="1">
      <c r="A702" s="6"/>
      <c r="B702" s="4"/>
      <c r="C702" s="4"/>
      <c r="D702" s="4"/>
      <c r="E702" s="4"/>
      <c r="F702" s="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6"/>
      <c r="S702" s="5"/>
    </row>
    <row r="703" spans="1:19" ht="12.75" customHeight="1">
      <c r="A703" s="6"/>
      <c r="B703" s="4"/>
      <c r="C703" s="4"/>
      <c r="D703" s="4"/>
      <c r="E703" s="4"/>
      <c r="F703" s="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6"/>
      <c r="S703" s="5"/>
    </row>
    <row r="704" spans="1:19" ht="12.75" customHeight="1">
      <c r="A704" s="6"/>
      <c r="B704" s="4"/>
      <c r="C704" s="4"/>
      <c r="D704" s="4"/>
      <c r="E704" s="4"/>
      <c r="F704" s="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6"/>
      <c r="S704" s="5"/>
    </row>
    <row r="705" spans="1:19" ht="12.75" customHeight="1">
      <c r="A705" s="6"/>
      <c r="B705" s="4"/>
      <c r="C705" s="4"/>
      <c r="D705" s="4"/>
      <c r="E705" s="4"/>
      <c r="F705" s="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6"/>
      <c r="S705" s="5"/>
    </row>
    <row r="706" spans="1:19" ht="12.75" customHeight="1">
      <c r="A706" s="6"/>
      <c r="B706" s="4"/>
      <c r="C706" s="4"/>
      <c r="D706" s="4"/>
      <c r="E706" s="4"/>
      <c r="F706" s="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6"/>
      <c r="S706" s="5"/>
    </row>
    <row r="707" spans="1:19" ht="12.75" customHeight="1">
      <c r="A707" s="6"/>
      <c r="B707" s="4"/>
      <c r="C707" s="4"/>
      <c r="D707" s="4"/>
      <c r="E707" s="4"/>
      <c r="F707" s="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6"/>
      <c r="S707" s="5"/>
    </row>
    <row r="708" spans="1:19" ht="12.75" customHeight="1">
      <c r="A708" s="6"/>
      <c r="B708" s="4"/>
      <c r="C708" s="4"/>
      <c r="D708" s="4"/>
      <c r="E708" s="4"/>
      <c r="F708" s="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6"/>
      <c r="S708" s="5"/>
    </row>
    <row r="709" spans="1:19" ht="12.75" customHeight="1">
      <c r="A709" s="6"/>
      <c r="B709" s="4"/>
      <c r="C709" s="4"/>
      <c r="D709" s="4"/>
      <c r="E709" s="4"/>
      <c r="F709" s="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6"/>
      <c r="S709" s="5"/>
    </row>
    <row r="710" spans="1:19" ht="12.75" customHeight="1">
      <c r="A710" s="6"/>
      <c r="B710" s="4"/>
      <c r="C710" s="4"/>
      <c r="D710" s="4"/>
      <c r="E710" s="4"/>
      <c r="F710" s="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6"/>
      <c r="S710" s="5"/>
    </row>
    <row r="711" spans="1:19" ht="12.75" customHeight="1">
      <c r="A711" s="6"/>
      <c r="B711" s="4"/>
      <c r="C711" s="4"/>
      <c r="D711" s="4"/>
      <c r="E711" s="4"/>
      <c r="F711" s="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6"/>
      <c r="S711" s="5"/>
    </row>
    <row r="712" spans="1:19" ht="12.75" customHeight="1">
      <c r="A712" s="6"/>
      <c r="B712" s="4"/>
      <c r="C712" s="4"/>
      <c r="D712" s="4"/>
      <c r="E712" s="4"/>
      <c r="F712" s="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6"/>
      <c r="S712" s="5"/>
    </row>
    <row r="713" spans="1:19" ht="12.75" customHeight="1">
      <c r="A713" s="6"/>
      <c r="B713" s="4"/>
      <c r="C713" s="4"/>
      <c r="D713" s="4"/>
      <c r="E713" s="4"/>
      <c r="F713" s="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6"/>
      <c r="S713" s="5"/>
    </row>
    <row r="714" spans="1:19" ht="12.75" customHeight="1">
      <c r="A714" s="6"/>
      <c r="B714" s="4"/>
      <c r="C714" s="4"/>
      <c r="D714" s="4"/>
      <c r="E714" s="4"/>
      <c r="F714" s="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6"/>
      <c r="S714" s="5"/>
    </row>
    <row r="715" spans="1:19" ht="12.75" customHeight="1">
      <c r="A715" s="6"/>
      <c r="B715" s="4"/>
      <c r="C715" s="4"/>
      <c r="D715" s="4"/>
      <c r="E715" s="4"/>
      <c r="F715" s="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6"/>
      <c r="S715" s="5"/>
    </row>
    <row r="716" spans="1:19" ht="12.75" customHeight="1">
      <c r="A716" s="6"/>
      <c r="B716" s="4"/>
      <c r="C716" s="4"/>
      <c r="D716" s="4"/>
      <c r="E716" s="4"/>
      <c r="F716" s="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6"/>
      <c r="S716" s="5"/>
    </row>
    <row r="717" spans="1:19" ht="12.75" customHeight="1">
      <c r="A717" s="6"/>
      <c r="B717" s="4"/>
      <c r="C717" s="4"/>
      <c r="D717" s="4"/>
      <c r="E717" s="4"/>
      <c r="F717" s="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6"/>
      <c r="S717" s="5"/>
    </row>
    <row r="718" spans="1:19" ht="12.75" customHeight="1">
      <c r="A718" s="6"/>
      <c r="B718" s="4"/>
      <c r="C718" s="4"/>
      <c r="D718" s="4"/>
      <c r="E718" s="4"/>
      <c r="F718" s="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6"/>
      <c r="S718" s="5"/>
    </row>
    <row r="719" spans="1:19" ht="12.75" customHeight="1">
      <c r="A719" s="6"/>
      <c r="B719" s="4"/>
      <c r="C719" s="4"/>
      <c r="D719" s="4"/>
      <c r="E719" s="4"/>
      <c r="F719" s="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6"/>
      <c r="S719" s="5"/>
    </row>
    <row r="720" spans="1:19" ht="12.75" customHeight="1">
      <c r="A720" s="6"/>
      <c r="B720" s="4"/>
      <c r="C720" s="4"/>
      <c r="D720" s="4"/>
      <c r="E720" s="4"/>
      <c r="F720" s="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6"/>
      <c r="S720" s="5"/>
    </row>
    <row r="721" spans="1:19" ht="12.75" customHeight="1">
      <c r="A721" s="6"/>
      <c r="B721" s="4"/>
      <c r="C721" s="4"/>
      <c r="D721" s="4"/>
      <c r="E721" s="4"/>
      <c r="F721" s="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6"/>
      <c r="S721" s="5"/>
    </row>
    <row r="722" spans="1:19" ht="12.75" customHeight="1">
      <c r="A722" s="6"/>
      <c r="B722" s="4"/>
      <c r="C722" s="4"/>
      <c r="D722" s="4"/>
      <c r="E722" s="4"/>
      <c r="F722" s="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6"/>
      <c r="S722" s="5"/>
    </row>
    <row r="723" spans="1:19" ht="12.75" customHeight="1">
      <c r="A723" s="6"/>
      <c r="B723" s="4"/>
      <c r="C723" s="4"/>
      <c r="D723" s="4"/>
      <c r="E723" s="4"/>
      <c r="F723" s="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6"/>
      <c r="S723" s="5"/>
    </row>
    <row r="724" spans="1:19" ht="12.75" customHeight="1">
      <c r="A724" s="6"/>
      <c r="B724" s="4"/>
      <c r="C724" s="4"/>
      <c r="D724" s="4"/>
      <c r="E724" s="4"/>
      <c r="F724" s="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6"/>
      <c r="S724" s="5"/>
    </row>
    <row r="725" spans="1:19" ht="12.75" customHeight="1">
      <c r="A725" s="6"/>
      <c r="B725" s="4"/>
      <c r="C725" s="4"/>
      <c r="D725" s="4"/>
      <c r="E725" s="4"/>
      <c r="F725" s="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6"/>
      <c r="S725" s="5"/>
    </row>
    <row r="726" spans="1:19" ht="12.75" customHeight="1">
      <c r="A726" s="6"/>
      <c r="B726" s="4"/>
      <c r="C726" s="4"/>
      <c r="D726" s="4"/>
      <c r="E726" s="4"/>
      <c r="F726" s="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6"/>
      <c r="S726" s="5"/>
    </row>
    <row r="727" spans="1:19" ht="12.75" customHeight="1">
      <c r="A727" s="6"/>
      <c r="B727" s="4"/>
      <c r="C727" s="4"/>
      <c r="D727" s="4"/>
      <c r="E727" s="4"/>
      <c r="F727" s="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6"/>
      <c r="S727" s="5"/>
    </row>
    <row r="728" spans="1:19" ht="12.75" customHeight="1">
      <c r="A728" s="6"/>
      <c r="B728" s="4"/>
      <c r="C728" s="4"/>
      <c r="D728" s="4"/>
      <c r="E728" s="4"/>
      <c r="F728" s="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6"/>
      <c r="S728" s="5"/>
    </row>
    <row r="729" spans="1:19" ht="12.75" customHeight="1">
      <c r="A729" s="6"/>
      <c r="B729" s="4"/>
      <c r="C729" s="4"/>
      <c r="D729" s="4"/>
      <c r="E729" s="4"/>
      <c r="F729" s="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6"/>
      <c r="S729" s="5"/>
    </row>
    <row r="730" spans="1:19" ht="12.75" customHeight="1">
      <c r="A730" s="6"/>
      <c r="B730" s="4"/>
      <c r="C730" s="4"/>
      <c r="D730" s="4"/>
      <c r="E730" s="4"/>
      <c r="F730" s="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6"/>
      <c r="S730" s="5"/>
    </row>
    <row r="731" spans="1:19" ht="12.75" customHeight="1">
      <c r="A731" s="6"/>
      <c r="B731" s="4"/>
      <c r="C731" s="4"/>
      <c r="D731" s="4"/>
      <c r="E731" s="4"/>
      <c r="F731" s="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6"/>
      <c r="S731" s="5"/>
    </row>
    <row r="732" spans="1:19" ht="12.75" customHeight="1">
      <c r="A732" s="6"/>
      <c r="B732" s="4"/>
      <c r="C732" s="4"/>
      <c r="D732" s="4"/>
      <c r="E732" s="4"/>
      <c r="F732" s="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6"/>
      <c r="S732" s="5"/>
    </row>
    <row r="733" spans="1:19" ht="12.75" customHeight="1">
      <c r="A733" s="6"/>
      <c r="B733" s="4"/>
      <c r="C733" s="4"/>
      <c r="D733" s="4"/>
      <c r="E733" s="4"/>
      <c r="F733" s="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6"/>
      <c r="S733" s="5"/>
    </row>
    <row r="734" spans="1:19" ht="12.75" customHeight="1">
      <c r="A734" s="6"/>
      <c r="B734" s="4"/>
      <c r="C734" s="4"/>
      <c r="D734" s="4"/>
      <c r="E734" s="4"/>
      <c r="F734" s="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6"/>
      <c r="S734" s="5"/>
    </row>
    <row r="735" spans="1:19" ht="12.75" customHeight="1">
      <c r="A735" s="6"/>
      <c r="B735" s="4"/>
      <c r="C735" s="4"/>
      <c r="D735" s="4"/>
      <c r="E735" s="4"/>
      <c r="F735" s="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6"/>
      <c r="S735" s="5"/>
    </row>
    <row r="736" spans="1:19" ht="12.75" customHeight="1">
      <c r="A736" s="6"/>
      <c r="B736" s="4"/>
      <c r="C736" s="4"/>
      <c r="D736" s="4"/>
      <c r="E736" s="4"/>
      <c r="F736" s="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6"/>
      <c r="S736" s="5"/>
    </row>
    <row r="737" spans="1:19" ht="12.75" customHeight="1">
      <c r="A737" s="6"/>
      <c r="B737" s="4"/>
      <c r="C737" s="4"/>
      <c r="D737" s="4"/>
      <c r="E737" s="4"/>
      <c r="F737" s="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6"/>
      <c r="S737" s="5"/>
    </row>
    <row r="738" spans="1:19" ht="12.75" customHeight="1">
      <c r="A738" s="6"/>
      <c r="B738" s="4"/>
      <c r="C738" s="4"/>
      <c r="D738" s="4"/>
      <c r="E738" s="4"/>
      <c r="F738" s="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6"/>
      <c r="S738" s="5"/>
    </row>
    <row r="739" spans="1:19" ht="12.75" customHeight="1">
      <c r="A739" s="6"/>
      <c r="B739" s="4"/>
      <c r="C739" s="4"/>
      <c r="D739" s="4"/>
      <c r="E739" s="4"/>
      <c r="F739" s="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6"/>
      <c r="S739" s="5"/>
    </row>
    <row r="740" spans="1:19" ht="12.75" customHeight="1">
      <c r="A740" s="6"/>
      <c r="B740" s="4"/>
      <c r="C740" s="4"/>
      <c r="D740" s="4"/>
      <c r="E740" s="4"/>
      <c r="F740" s="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6"/>
      <c r="S740" s="5"/>
    </row>
    <row r="741" spans="1:19" ht="12.75" customHeight="1">
      <c r="A741" s="6"/>
      <c r="B741" s="4"/>
      <c r="C741" s="4"/>
      <c r="D741" s="4"/>
      <c r="E741" s="4"/>
      <c r="F741" s="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6"/>
      <c r="S741" s="5"/>
    </row>
    <row r="742" spans="1:19" ht="12.75" customHeight="1">
      <c r="A742" s="6"/>
      <c r="B742" s="4"/>
      <c r="C742" s="4"/>
      <c r="D742" s="4"/>
      <c r="E742" s="4"/>
      <c r="F742" s="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6"/>
      <c r="S742" s="5"/>
    </row>
    <row r="743" spans="1:19" ht="12.75" customHeight="1">
      <c r="A743" s="6"/>
      <c r="B743" s="4"/>
      <c r="C743" s="4"/>
      <c r="D743" s="4"/>
      <c r="E743" s="4"/>
      <c r="F743" s="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6"/>
      <c r="S743" s="5"/>
    </row>
    <row r="744" spans="1:19" ht="12.75" customHeight="1">
      <c r="A744" s="6"/>
      <c r="B744" s="4"/>
      <c r="C744" s="4"/>
      <c r="D744" s="4"/>
      <c r="E744" s="4"/>
      <c r="F744" s="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6"/>
      <c r="S744" s="5"/>
    </row>
    <row r="745" spans="1:19" ht="12.75" customHeight="1">
      <c r="A745" s="6"/>
      <c r="B745" s="4"/>
      <c r="C745" s="4"/>
      <c r="D745" s="4"/>
      <c r="E745" s="4"/>
      <c r="F745" s="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6"/>
      <c r="S745" s="5"/>
    </row>
    <row r="746" spans="1:19" ht="12.75" customHeight="1">
      <c r="A746" s="6"/>
      <c r="B746" s="4"/>
      <c r="C746" s="4"/>
      <c r="D746" s="4"/>
      <c r="E746" s="4"/>
      <c r="F746" s="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6"/>
      <c r="S746" s="5"/>
    </row>
    <row r="747" spans="1:19" ht="12.75" customHeight="1">
      <c r="A747" s="6"/>
      <c r="B747" s="4"/>
      <c r="C747" s="4"/>
      <c r="D747" s="4"/>
      <c r="E747" s="4"/>
      <c r="F747" s="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6"/>
      <c r="S747" s="5"/>
    </row>
    <row r="748" spans="1:19" ht="12.75" customHeight="1">
      <c r="A748" s="6"/>
      <c r="B748" s="4"/>
      <c r="C748" s="4"/>
      <c r="D748" s="4"/>
      <c r="E748" s="4"/>
      <c r="F748" s="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6"/>
      <c r="S748" s="5"/>
    </row>
    <row r="749" spans="1:19" ht="12.75" customHeight="1">
      <c r="A749" s="6"/>
      <c r="B749" s="4"/>
      <c r="C749" s="4"/>
      <c r="D749" s="4"/>
      <c r="E749" s="4"/>
      <c r="F749" s="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6"/>
      <c r="S749" s="5"/>
    </row>
    <row r="750" spans="1:19" ht="12.75" customHeight="1">
      <c r="A750" s="6"/>
      <c r="B750" s="4"/>
      <c r="C750" s="4"/>
      <c r="D750" s="4"/>
      <c r="E750" s="4"/>
      <c r="F750" s="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6"/>
      <c r="S750" s="5"/>
    </row>
    <row r="751" spans="1:19" ht="12.75" customHeight="1">
      <c r="A751" s="6"/>
      <c r="B751" s="4"/>
      <c r="C751" s="4"/>
      <c r="D751" s="4"/>
      <c r="E751" s="4"/>
      <c r="F751" s="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6"/>
      <c r="S751" s="5"/>
    </row>
    <row r="752" spans="1:19" ht="12.75" customHeight="1">
      <c r="A752" s="6"/>
      <c r="B752" s="4"/>
      <c r="C752" s="4"/>
      <c r="D752" s="4"/>
      <c r="E752" s="4"/>
      <c r="F752" s="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6"/>
      <c r="S752" s="5"/>
    </row>
    <row r="753" spans="1:19" ht="12.75" customHeight="1">
      <c r="A753" s="6"/>
      <c r="B753" s="4"/>
      <c r="C753" s="4"/>
      <c r="D753" s="4"/>
      <c r="E753" s="4"/>
      <c r="F753" s="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6"/>
      <c r="S753" s="5"/>
    </row>
    <row r="754" spans="1:19" ht="12.75" customHeight="1">
      <c r="A754" s="6"/>
      <c r="B754" s="4"/>
      <c r="C754" s="4"/>
      <c r="D754" s="4"/>
      <c r="E754" s="4"/>
      <c r="F754" s="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6"/>
      <c r="S754" s="5"/>
    </row>
    <row r="755" spans="1:19" ht="12.75" customHeight="1">
      <c r="A755" s="6"/>
      <c r="B755" s="4"/>
      <c r="C755" s="4"/>
      <c r="D755" s="4"/>
      <c r="E755" s="4"/>
      <c r="F755" s="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6"/>
      <c r="S755" s="5"/>
    </row>
    <row r="756" spans="1:19" ht="12.75" customHeight="1">
      <c r="A756" s="6"/>
      <c r="B756" s="4"/>
      <c r="C756" s="4"/>
      <c r="D756" s="4"/>
      <c r="E756" s="4"/>
      <c r="F756" s="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6"/>
      <c r="S756" s="5"/>
    </row>
    <row r="757" spans="1:19" ht="12.75" customHeight="1">
      <c r="A757" s="6"/>
      <c r="B757" s="4"/>
      <c r="C757" s="4"/>
      <c r="D757" s="4"/>
      <c r="E757" s="4"/>
      <c r="F757" s="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6"/>
      <c r="S757" s="5"/>
    </row>
    <row r="758" spans="1:19" ht="12.75" customHeight="1">
      <c r="A758" s="6"/>
      <c r="B758" s="4"/>
      <c r="C758" s="4"/>
      <c r="D758" s="4"/>
      <c r="E758" s="4"/>
      <c r="F758" s="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6"/>
      <c r="S758" s="5"/>
    </row>
    <row r="759" spans="1:19" ht="12.75" customHeight="1">
      <c r="A759" s="6"/>
      <c r="B759" s="4"/>
      <c r="C759" s="4"/>
      <c r="D759" s="4"/>
      <c r="E759" s="4"/>
      <c r="F759" s="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6"/>
      <c r="S759" s="5"/>
    </row>
    <row r="760" spans="1:19" ht="12.75" customHeight="1">
      <c r="A760" s="6"/>
      <c r="B760" s="4"/>
      <c r="C760" s="4"/>
      <c r="D760" s="4"/>
      <c r="E760" s="4"/>
      <c r="F760" s="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6"/>
      <c r="S760" s="5"/>
    </row>
    <row r="761" spans="1:19" ht="12.75" customHeight="1">
      <c r="A761" s="6"/>
      <c r="B761" s="4"/>
      <c r="C761" s="4"/>
      <c r="D761" s="4"/>
      <c r="E761" s="4"/>
      <c r="F761" s="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6"/>
      <c r="S761" s="5"/>
    </row>
    <row r="762" spans="1:19" ht="12.75" customHeight="1">
      <c r="A762" s="6"/>
      <c r="B762" s="4"/>
      <c r="C762" s="4"/>
      <c r="D762" s="4"/>
      <c r="E762" s="4"/>
      <c r="F762" s="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6"/>
      <c r="S762" s="5"/>
    </row>
    <row r="763" spans="1:19" ht="12.75" customHeight="1">
      <c r="A763" s="6"/>
      <c r="B763" s="4"/>
      <c r="C763" s="4"/>
      <c r="D763" s="4"/>
      <c r="E763" s="4"/>
      <c r="F763" s="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6"/>
      <c r="S763" s="5"/>
    </row>
    <row r="764" spans="1:19" ht="12.75" customHeight="1">
      <c r="A764" s="6"/>
      <c r="B764" s="4"/>
      <c r="C764" s="4"/>
      <c r="D764" s="4"/>
      <c r="E764" s="4"/>
      <c r="F764" s="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6"/>
      <c r="S764" s="5"/>
    </row>
    <row r="765" spans="1:19" ht="12.75" customHeight="1">
      <c r="A765" s="6"/>
      <c r="B765" s="4"/>
      <c r="C765" s="4"/>
      <c r="D765" s="4"/>
      <c r="E765" s="4"/>
      <c r="F765" s="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6"/>
      <c r="S765" s="5"/>
    </row>
    <row r="766" spans="1:19" ht="12.75" customHeight="1">
      <c r="A766" s="6"/>
      <c r="B766" s="4"/>
      <c r="C766" s="4"/>
      <c r="D766" s="4"/>
      <c r="E766" s="4"/>
      <c r="F766" s="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6"/>
      <c r="S766" s="5"/>
    </row>
    <row r="767" spans="1:19" ht="12.75" customHeight="1">
      <c r="A767" s="6"/>
      <c r="B767" s="4"/>
      <c r="C767" s="4"/>
      <c r="D767" s="4"/>
      <c r="E767" s="4"/>
      <c r="F767" s="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6"/>
      <c r="S767" s="5"/>
    </row>
    <row r="768" spans="1:19" ht="12.75" customHeight="1">
      <c r="A768" s="6"/>
      <c r="B768" s="4"/>
      <c r="C768" s="4"/>
      <c r="D768" s="4"/>
      <c r="E768" s="4"/>
      <c r="F768" s="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6"/>
      <c r="S768" s="5"/>
    </row>
    <row r="769" spans="1:19" ht="12.75" customHeight="1">
      <c r="A769" s="6"/>
      <c r="B769" s="4"/>
      <c r="C769" s="4"/>
      <c r="D769" s="4"/>
      <c r="E769" s="4"/>
      <c r="F769" s="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6"/>
      <c r="S769" s="5"/>
    </row>
    <row r="770" spans="1:19" ht="12.75" customHeight="1">
      <c r="A770" s="6"/>
      <c r="B770" s="4"/>
      <c r="C770" s="4"/>
      <c r="D770" s="4"/>
      <c r="E770" s="4"/>
      <c r="F770" s="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6"/>
      <c r="S770" s="5"/>
    </row>
    <row r="771" spans="1:19" ht="12.75" customHeight="1">
      <c r="A771" s="6"/>
      <c r="B771" s="4"/>
      <c r="C771" s="4"/>
      <c r="D771" s="4"/>
      <c r="E771" s="4"/>
      <c r="F771" s="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6"/>
      <c r="S771" s="5"/>
    </row>
    <row r="772" spans="1:19" ht="12.75" customHeight="1">
      <c r="A772" s="6"/>
      <c r="B772" s="4"/>
      <c r="C772" s="4"/>
      <c r="D772" s="4"/>
      <c r="E772" s="4"/>
      <c r="F772" s="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6"/>
      <c r="S772" s="5"/>
    </row>
    <row r="773" spans="1:19" ht="12.75" customHeight="1">
      <c r="A773" s="6"/>
      <c r="B773" s="4"/>
      <c r="C773" s="4"/>
      <c r="D773" s="4"/>
      <c r="E773" s="4"/>
      <c r="F773" s="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6"/>
      <c r="S773" s="5"/>
    </row>
    <row r="774" spans="1:19" ht="12.75" customHeight="1">
      <c r="A774" s="6"/>
      <c r="B774" s="4"/>
      <c r="C774" s="4"/>
      <c r="D774" s="4"/>
      <c r="E774" s="4"/>
      <c r="F774" s="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6"/>
      <c r="S774" s="5"/>
    </row>
    <row r="775" spans="1:19" ht="12.75" customHeight="1">
      <c r="A775" s="6"/>
      <c r="B775" s="4"/>
      <c r="C775" s="4"/>
      <c r="D775" s="4"/>
      <c r="E775" s="4"/>
      <c r="F775" s="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6"/>
      <c r="S775" s="5"/>
    </row>
    <row r="776" spans="1:19" ht="12.75" customHeight="1">
      <c r="A776" s="6"/>
      <c r="B776" s="4"/>
      <c r="C776" s="4"/>
      <c r="D776" s="4"/>
      <c r="E776" s="4"/>
      <c r="F776" s="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6"/>
      <c r="S776" s="5"/>
    </row>
    <row r="777" spans="1:19" ht="12.75" customHeight="1">
      <c r="A777" s="6"/>
      <c r="B777" s="4"/>
      <c r="C777" s="4"/>
      <c r="D777" s="4"/>
      <c r="E777" s="4"/>
      <c r="F777" s="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6"/>
      <c r="S777" s="5"/>
    </row>
    <row r="778" spans="1:19" ht="12.75" customHeight="1">
      <c r="A778" s="6"/>
      <c r="B778" s="4"/>
      <c r="C778" s="4"/>
      <c r="D778" s="4"/>
      <c r="E778" s="4"/>
      <c r="F778" s="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6"/>
      <c r="S778" s="5"/>
    </row>
    <row r="779" spans="1:19" ht="12.75" customHeight="1">
      <c r="A779" s="6"/>
      <c r="B779" s="4"/>
      <c r="C779" s="4"/>
      <c r="D779" s="4"/>
      <c r="E779" s="4"/>
      <c r="F779" s="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6"/>
      <c r="S779" s="5"/>
    </row>
    <row r="780" spans="1:19" ht="12.75" customHeight="1">
      <c r="A780" s="6"/>
      <c r="B780" s="4"/>
      <c r="C780" s="4"/>
      <c r="D780" s="4"/>
      <c r="E780" s="4"/>
      <c r="F780" s="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6"/>
      <c r="S780" s="5"/>
    </row>
    <row r="781" spans="1:19" ht="12.75" customHeight="1">
      <c r="A781" s="6"/>
      <c r="B781" s="4"/>
      <c r="C781" s="4"/>
      <c r="D781" s="4"/>
      <c r="E781" s="4"/>
      <c r="F781" s="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6"/>
      <c r="S781" s="5"/>
    </row>
    <row r="782" spans="1:19" ht="12.75" customHeight="1">
      <c r="A782" s="6"/>
      <c r="B782" s="4"/>
      <c r="C782" s="4"/>
      <c r="D782" s="4"/>
      <c r="E782" s="4"/>
      <c r="F782" s="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6"/>
      <c r="S782" s="5"/>
    </row>
    <row r="783" spans="1:19" ht="12.75" customHeight="1">
      <c r="A783" s="6"/>
      <c r="B783" s="4"/>
      <c r="C783" s="4"/>
      <c r="D783" s="4"/>
      <c r="E783" s="4"/>
      <c r="F783" s="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6"/>
      <c r="S783" s="5"/>
    </row>
    <row r="784" spans="1:19" ht="12.75" customHeight="1">
      <c r="A784" s="6"/>
      <c r="B784" s="4"/>
      <c r="C784" s="4"/>
      <c r="D784" s="4"/>
      <c r="E784" s="4"/>
      <c r="F784" s="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6"/>
      <c r="S784" s="5"/>
    </row>
    <row r="785" spans="1:19" ht="12.75" customHeight="1">
      <c r="A785" s="6"/>
      <c r="B785" s="4"/>
      <c r="C785" s="4"/>
      <c r="D785" s="4"/>
      <c r="E785" s="4"/>
      <c r="F785" s="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6"/>
      <c r="S785" s="5"/>
    </row>
    <row r="786" spans="1:19" ht="12.75" customHeight="1">
      <c r="A786" s="6"/>
      <c r="B786" s="4"/>
      <c r="C786" s="4"/>
      <c r="D786" s="4"/>
      <c r="E786" s="4"/>
      <c r="F786" s="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6"/>
      <c r="S786" s="5"/>
    </row>
    <row r="787" spans="1:19" ht="12.75" customHeight="1">
      <c r="A787" s="6"/>
      <c r="B787" s="4"/>
      <c r="C787" s="4"/>
      <c r="D787" s="4"/>
      <c r="E787" s="4"/>
      <c r="F787" s="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6"/>
      <c r="S787" s="5"/>
    </row>
    <row r="788" spans="1:19" ht="12.75" customHeight="1">
      <c r="A788" s="6"/>
      <c r="B788" s="4"/>
      <c r="C788" s="4"/>
      <c r="D788" s="4"/>
      <c r="E788" s="4"/>
      <c r="F788" s="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6"/>
      <c r="S788" s="5"/>
    </row>
    <row r="789" spans="1:19" ht="12.75" customHeight="1">
      <c r="A789" s="6"/>
      <c r="B789" s="4"/>
      <c r="C789" s="4"/>
      <c r="D789" s="4"/>
      <c r="E789" s="4"/>
      <c r="F789" s="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6"/>
      <c r="S789" s="5"/>
    </row>
    <row r="790" spans="1:19" ht="12.75" customHeight="1">
      <c r="A790" s="6"/>
      <c r="B790" s="4"/>
      <c r="C790" s="4"/>
      <c r="D790" s="4"/>
      <c r="E790" s="4"/>
      <c r="F790" s="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6"/>
      <c r="S790" s="5"/>
    </row>
    <row r="791" spans="1:19" ht="12.75" customHeight="1">
      <c r="A791" s="6"/>
      <c r="B791" s="4"/>
      <c r="C791" s="4"/>
      <c r="D791" s="4"/>
      <c r="E791" s="4"/>
      <c r="F791" s="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6"/>
      <c r="S791" s="5"/>
    </row>
    <row r="792" spans="1:19" ht="12.75" customHeight="1">
      <c r="A792" s="6"/>
      <c r="B792" s="4"/>
      <c r="C792" s="4"/>
      <c r="D792" s="4"/>
      <c r="E792" s="4"/>
      <c r="F792" s="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6"/>
      <c r="S792" s="5"/>
    </row>
    <row r="793" spans="1:19" ht="12.75" customHeight="1">
      <c r="A793" s="6"/>
      <c r="B793" s="4"/>
      <c r="C793" s="4"/>
      <c r="D793" s="4"/>
      <c r="E793" s="4"/>
      <c r="F793" s="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6"/>
      <c r="S793" s="5"/>
    </row>
    <row r="794" spans="1:19" ht="12.75" customHeight="1">
      <c r="A794" s="6"/>
      <c r="B794" s="4"/>
      <c r="C794" s="4"/>
      <c r="D794" s="4"/>
      <c r="E794" s="4"/>
      <c r="F794" s="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6"/>
      <c r="S794" s="5"/>
    </row>
    <row r="795" spans="1:19" ht="12.75" customHeight="1">
      <c r="A795" s="6"/>
      <c r="B795" s="4"/>
      <c r="C795" s="4"/>
      <c r="D795" s="4"/>
      <c r="E795" s="4"/>
      <c r="F795" s="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6"/>
      <c r="S795" s="5"/>
    </row>
    <row r="796" spans="1:19" ht="12.75" customHeight="1">
      <c r="A796" s="6"/>
      <c r="B796" s="4"/>
      <c r="C796" s="4"/>
      <c r="D796" s="4"/>
      <c r="E796" s="4"/>
      <c r="F796" s="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6"/>
      <c r="S796" s="5"/>
    </row>
    <row r="797" spans="1:19" ht="12.75" customHeight="1">
      <c r="A797" s="6"/>
      <c r="B797" s="4"/>
      <c r="C797" s="4"/>
      <c r="D797" s="4"/>
      <c r="E797" s="4"/>
      <c r="F797" s="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6"/>
      <c r="S797" s="5"/>
    </row>
    <row r="798" spans="1:19" ht="12.75" customHeight="1">
      <c r="A798" s="6"/>
      <c r="B798" s="4"/>
      <c r="C798" s="4"/>
      <c r="D798" s="4"/>
      <c r="E798" s="4"/>
      <c r="F798" s="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6"/>
      <c r="S798" s="5"/>
    </row>
    <row r="799" spans="1:19" ht="12.75" customHeight="1">
      <c r="A799" s="6"/>
      <c r="B799" s="4"/>
      <c r="C799" s="4"/>
      <c r="D799" s="4"/>
      <c r="E799" s="4"/>
      <c r="F799" s="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6"/>
      <c r="S799" s="5"/>
    </row>
    <row r="800" spans="1:19" ht="12.75" customHeight="1">
      <c r="A800" s="6"/>
      <c r="B800" s="4"/>
      <c r="C800" s="4"/>
      <c r="D800" s="4"/>
      <c r="E800" s="4"/>
      <c r="F800" s="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6"/>
      <c r="S800" s="5"/>
    </row>
    <row r="801" spans="1:19" ht="12.75" customHeight="1">
      <c r="A801" s="6"/>
      <c r="B801" s="4"/>
      <c r="C801" s="4"/>
      <c r="D801" s="4"/>
      <c r="E801" s="4"/>
      <c r="F801" s="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6"/>
      <c r="S801" s="5"/>
    </row>
    <row r="802" spans="1:19" ht="12.75" customHeight="1">
      <c r="A802" s="6"/>
      <c r="B802" s="4"/>
      <c r="C802" s="4"/>
      <c r="D802" s="4"/>
      <c r="E802" s="4"/>
      <c r="F802" s="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6"/>
      <c r="S802" s="5"/>
    </row>
    <row r="803" spans="1:19" ht="12.75" customHeight="1">
      <c r="A803" s="6"/>
      <c r="B803" s="4"/>
      <c r="C803" s="4"/>
      <c r="D803" s="4"/>
      <c r="E803" s="4"/>
      <c r="F803" s="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6"/>
      <c r="S803" s="5"/>
    </row>
    <row r="804" spans="1:19" ht="12.75" customHeight="1">
      <c r="A804" s="6"/>
      <c r="B804" s="4"/>
      <c r="C804" s="4"/>
      <c r="D804" s="4"/>
      <c r="E804" s="4"/>
      <c r="F804" s="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6"/>
      <c r="S804" s="5"/>
    </row>
    <row r="805" spans="1:19" ht="12.75" customHeight="1">
      <c r="A805" s="6"/>
      <c r="B805" s="4"/>
      <c r="C805" s="4"/>
      <c r="D805" s="4"/>
      <c r="E805" s="4"/>
      <c r="F805" s="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6"/>
      <c r="S805" s="5"/>
    </row>
    <row r="806" spans="1:19" ht="12.75" customHeight="1">
      <c r="A806" s="6"/>
      <c r="B806" s="4"/>
      <c r="C806" s="4"/>
      <c r="D806" s="4"/>
      <c r="E806" s="4"/>
      <c r="F806" s="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6"/>
      <c r="S806" s="5"/>
    </row>
    <row r="807" spans="1:19" ht="12.75" customHeight="1">
      <c r="A807" s="6"/>
      <c r="B807" s="4"/>
      <c r="C807" s="4"/>
      <c r="D807" s="4"/>
      <c r="E807" s="4"/>
      <c r="F807" s="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6"/>
      <c r="S807" s="5"/>
    </row>
    <row r="808" spans="1:19" ht="12.75" customHeight="1">
      <c r="A808" s="6"/>
      <c r="B808" s="4"/>
      <c r="C808" s="4"/>
      <c r="D808" s="4"/>
      <c r="E808" s="4"/>
      <c r="F808" s="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6"/>
      <c r="S808" s="5"/>
    </row>
    <row r="809" spans="1:19" ht="12.75" customHeight="1">
      <c r="A809" s="6"/>
      <c r="B809" s="4"/>
      <c r="C809" s="4"/>
      <c r="D809" s="4"/>
      <c r="E809" s="4"/>
      <c r="F809" s="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6"/>
      <c r="S809" s="5"/>
    </row>
    <row r="810" spans="1:19" ht="12.75" customHeight="1">
      <c r="A810" s="6"/>
      <c r="B810" s="4"/>
      <c r="C810" s="4"/>
      <c r="D810" s="4"/>
      <c r="E810" s="4"/>
      <c r="F810" s="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6"/>
      <c r="S810" s="5"/>
    </row>
    <row r="811" spans="1:19" ht="12.75" customHeight="1">
      <c r="A811" s="6"/>
      <c r="B811" s="4"/>
      <c r="C811" s="4"/>
      <c r="D811" s="4"/>
      <c r="E811" s="4"/>
      <c r="F811" s="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6"/>
      <c r="S811" s="5"/>
    </row>
    <row r="812" spans="1:19" ht="12.75" customHeight="1">
      <c r="A812" s="6"/>
      <c r="B812" s="4"/>
      <c r="C812" s="4"/>
      <c r="D812" s="4"/>
      <c r="E812" s="4"/>
      <c r="F812" s="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6"/>
      <c r="S812" s="5"/>
    </row>
    <row r="813" spans="1:19" ht="12.75" customHeight="1">
      <c r="A813" s="6"/>
      <c r="B813" s="4"/>
      <c r="C813" s="4"/>
      <c r="D813" s="4"/>
      <c r="E813" s="4"/>
      <c r="F813" s="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6"/>
      <c r="S813" s="5"/>
    </row>
    <row r="814" spans="1:19" ht="12.75" customHeight="1">
      <c r="A814" s="6"/>
      <c r="B814" s="4"/>
      <c r="C814" s="4"/>
      <c r="D814" s="4"/>
      <c r="E814" s="4"/>
      <c r="F814" s="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6"/>
      <c r="S814" s="5"/>
    </row>
    <row r="815" spans="1:19" ht="12.75" customHeight="1">
      <c r="A815" s="6"/>
      <c r="B815" s="4"/>
      <c r="C815" s="4"/>
      <c r="D815" s="4"/>
      <c r="E815" s="4"/>
      <c r="F815" s="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6"/>
      <c r="S815" s="5"/>
    </row>
    <row r="816" spans="1:19" ht="12.75" customHeight="1">
      <c r="A816" s="6"/>
      <c r="B816" s="4"/>
      <c r="C816" s="4"/>
      <c r="D816" s="4"/>
      <c r="E816" s="4"/>
      <c r="F816" s="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6"/>
      <c r="S816" s="5"/>
    </row>
    <row r="817" spans="1:19" ht="12.75" customHeight="1">
      <c r="A817" s="6"/>
      <c r="B817" s="4"/>
      <c r="C817" s="4"/>
      <c r="D817" s="4"/>
      <c r="E817" s="4"/>
      <c r="F817" s="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6"/>
      <c r="S817" s="5"/>
    </row>
    <row r="818" spans="1:19" ht="12.75" customHeight="1">
      <c r="A818" s="6"/>
      <c r="B818" s="4"/>
      <c r="C818" s="4"/>
      <c r="D818" s="4"/>
      <c r="E818" s="4"/>
      <c r="F818" s="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6"/>
      <c r="S818" s="5"/>
    </row>
    <row r="819" spans="1:19" ht="12.75" customHeight="1">
      <c r="A819" s="6"/>
      <c r="B819" s="4"/>
      <c r="C819" s="4"/>
      <c r="D819" s="4"/>
      <c r="E819" s="4"/>
      <c r="F819" s="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6"/>
      <c r="S819" s="5"/>
    </row>
    <row r="820" spans="1:19" ht="12.75" customHeight="1">
      <c r="A820" s="6"/>
      <c r="B820" s="4"/>
      <c r="C820" s="4"/>
      <c r="D820" s="4"/>
      <c r="E820" s="4"/>
      <c r="F820" s="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6"/>
      <c r="S820" s="5"/>
    </row>
    <row r="821" spans="1:19" ht="12.75" customHeight="1">
      <c r="A821" s="6"/>
      <c r="B821" s="4"/>
      <c r="C821" s="4"/>
      <c r="D821" s="4"/>
      <c r="E821" s="4"/>
      <c r="F821" s="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6"/>
      <c r="S821" s="5"/>
    </row>
    <row r="822" spans="1:19" ht="12.75" customHeight="1">
      <c r="A822" s="6"/>
      <c r="B822" s="4"/>
      <c r="C822" s="4"/>
      <c r="D822" s="4"/>
      <c r="E822" s="4"/>
      <c r="F822" s="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6"/>
      <c r="S822" s="5"/>
    </row>
    <row r="823" spans="1:19" ht="12.75" customHeight="1">
      <c r="A823" s="6"/>
      <c r="B823" s="4"/>
      <c r="C823" s="4"/>
      <c r="D823" s="4"/>
      <c r="E823" s="4"/>
      <c r="F823" s="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6"/>
      <c r="S823" s="5"/>
    </row>
    <row r="824" spans="1:19" ht="12.75" customHeight="1">
      <c r="A824" s="6"/>
      <c r="B824" s="4"/>
      <c r="C824" s="4"/>
      <c r="D824" s="4"/>
      <c r="E824" s="4"/>
      <c r="F824" s="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6"/>
      <c r="S824" s="5"/>
    </row>
    <row r="825" spans="1:19" ht="12.75" customHeight="1">
      <c r="A825" s="6"/>
      <c r="B825" s="4"/>
      <c r="C825" s="4"/>
      <c r="D825" s="4"/>
      <c r="E825" s="4"/>
      <c r="F825" s="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6"/>
      <c r="S825" s="5"/>
    </row>
    <row r="826" spans="1:19" ht="12.75" customHeight="1">
      <c r="A826" s="6"/>
      <c r="B826" s="4"/>
      <c r="C826" s="4"/>
      <c r="D826" s="4"/>
      <c r="E826" s="4"/>
      <c r="F826" s="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6"/>
      <c r="S826" s="5"/>
    </row>
    <row r="827" spans="1:19" ht="12.75" customHeight="1">
      <c r="A827" s="6"/>
      <c r="B827" s="4"/>
      <c r="C827" s="4"/>
      <c r="D827" s="4"/>
      <c r="E827" s="4"/>
      <c r="F827" s="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6"/>
      <c r="S827" s="5"/>
    </row>
    <row r="828" spans="1:19" ht="12.75" customHeight="1">
      <c r="A828" s="6"/>
      <c r="B828" s="4"/>
      <c r="C828" s="4"/>
      <c r="D828" s="4"/>
      <c r="E828" s="4"/>
      <c r="F828" s="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6"/>
      <c r="S828" s="5"/>
    </row>
    <row r="829" spans="1:19" ht="12.75" customHeight="1">
      <c r="A829" s="6"/>
      <c r="B829" s="4"/>
      <c r="C829" s="4"/>
      <c r="D829" s="4"/>
      <c r="E829" s="4"/>
      <c r="F829" s="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6"/>
      <c r="S829" s="5"/>
    </row>
    <row r="830" spans="1:19" ht="12.75" customHeight="1">
      <c r="A830" s="6"/>
      <c r="B830" s="4"/>
      <c r="C830" s="4"/>
      <c r="D830" s="4"/>
      <c r="E830" s="4"/>
      <c r="F830" s="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6"/>
      <c r="S830" s="5"/>
    </row>
    <row r="831" spans="1:19" ht="12.75" customHeight="1">
      <c r="A831" s="6"/>
      <c r="B831" s="4"/>
      <c r="C831" s="4"/>
      <c r="D831" s="4"/>
      <c r="E831" s="4"/>
      <c r="F831" s="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6"/>
      <c r="S831" s="5"/>
    </row>
    <row r="832" spans="1:19" ht="12.75" customHeight="1">
      <c r="A832" s="6"/>
      <c r="B832" s="4"/>
      <c r="C832" s="4"/>
      <c r="D832" s="4"/>
      <c r="E832" s="4"/>
      <c r="F832" s="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6"/>
      <c r="S832" s="5"/>
    </row>
    <row r="833" spans="1:19" ht="12.75" customHeight="1">
      <c r="A833" s="6"/>
      <c r="B833" s="4"/>
      <c r="C833" s="4"/>
      <c r="D833" s="4"/>
      <c r="E833" s="4"/>
      <c r="F833" s="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6"/>
      <c r="S833" s="5"/>
    </row>
    <row r="834" spans="1:19" ht="12.75" customHeight="1">
      <c r="A834" s="6"/>
      <c r="B834" s="4"/>
      <c r="C834" s="4"/>
      <c r="D834" s="4"/>
      <c r="E834" s="4"/>
      <c r="F834" s="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6"/>
      <c r="S834" s="5"/>
    </row>
    <row r="835" spans="1:19" ht="12.75" customHeight="1">
      <c r="A835" s="6"/>
      <c r="B835" s="4"/>
      <c r="C835" s="4"/>
      <c r="D835" s="4"/>
      <c r="E835" s="4"/>
      <c r="F835" s="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6"/>
      <c r="S835" s="5"/>
    </row>
    <row r="836" spans="1:19" ht="12.75" customHeight="1">
      <c r="A836" s="6"/>
      <c r="B836" s="4"/>
      <c r="C836" s="4"/>
      <c r="D836" s="4"/>
      <c r="E836" s="4"/>
      <c r="F836" s="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6"/>
      <c r="S836" s="5"/>
    </row>
    <row r="837" spans="1:19" ht="12.75" customHeight="1">
      <c r="A837" s="6"/>
      <c r="B837" s="4"/>
      <c r="C837" s="4"/>
      <c r="D837" s="4"/>
      <c r="E837" s="4"/>
      <c r="F837" s="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6"/>
      <c r="S837" s="5"/>
    </row>
    <row r="838" spans="1:19" ht="12.75" customHeight="1">
      <c r="A838" s="6"/>
      <c r="B838" s="4"/>
      <c r="C838" s="4"/>
      <c r="D838" s="4"/>
      <c r="E838" s="4"/>
      <c r="F838" s="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6"/>
      <c r="S838" s="5"/>
    </row>
    <row r="839" spans="1:19" ht="12.75" customHeight="1">
      <c r="A839" s="6"/>
      <c r="B839" s="4"/>
      <c r="C839" s="4"/>
      <c r="D839" s="4"/>
      <c r="E839" s="4"/>
      <c r="F839" s="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6"/>
      <c r="S839" s="5"/>
    </row>
    <row r="840" spans="1:19" ht="12.75" customHeight="1">
      <c r="A840" s="6"/>
      <c r="B840" s="4"/>
      <c r="C840" s="4"/>
      <c r="D840" s="4"/>
      <c r="E840" s="4"/>
      <c r="F840" s="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6"/>
      <c r="S840" s="5"/>
    </row>
    <row r="841" spans="1:19" ht="12.75" customHeight="1">
      <c r="A841" s="6"/>
      <c r="B841" s="4"/>
      <c r="C841" s="4"/>
      <c r="D841" s="4"/>
      <c r="E841" s="4"/>
      <c r="F841" s="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6"/>
      <c r="S841" s="5"/>
    </row>
    <row r="842" spans="1:19" ht="12.75" customHeight="1">
      <c r="A842" s="6"/>
      <c r="B842" s="4"/>
      <c r="C842" s="4"/>
      <c r="D842" s="4"/>
      <c r="E842" s="4"/>
      <c r="F842" s="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6"/>
      <c r="S842" s="5"/>
    </row>
    <row r="843" spans="1:19" ht="12.75" customHeight="1">
      <c r="A843" s="6"/>
      <c r="B843" s="4"/>
      <c r="C843" s="4"/>
      <c r="D843" s="4"/>
      <c r="E843" s="4"/>
      <c r="F843" s="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6"/>
      <c r="S843" s="5"/>
    </row>
    <row r="844" spans="1:19" ht="12.75" customHeight="1">
      <c r="A844" s="6"/>
      <c r="B844" s="4"/>
      <c r="C844" s="4"/>
      <c r="D844" s="4"/>
      <c r="E844" s="4"/>
      <c r="F844" s="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6"/>
      <c r="S844" s="5"/>
    </row>
    <row r="845" spans="1:19" ht="12.75" customHeight="1">
      <c r="A845" s="6"/>
      <c r="B845" s="4"/>
      <c r="C845" s="4"/>
      <c r="D845" s="4"/>
      <c r="E845" s="4"/>
      <c r="F845" s="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6"/>
      <c r="S845" s="5"/>
    </row>
    <row r="846" spans="1:19" ht="12.75" customHeight="1">
      <c r="A846" s="6"/>
      <c r="B846" s="4"/>
      <c r="C846" s="4"/>
      <c r="D846" s="4"/>
      <c r="E846" s="4"/>
      <c r="F846" s="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6"/>
      <c r="S846" s="5"/>
    </row>
    <row r="847" spans="1:19" ht="12.75" customHeight="1">
      <c r="A847" s="6"/>
      <c r="B847" s="4"/>
      <c r="C847" s="4"/>
      <c r="D847" s="4"/>
      <c r="E847" s="4"/>
      <c r="F847" s="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6"/>
      <c r="S847" s="5"/>
    </row>
    <row r="848" spans="1:19" ht="12.75" customHeight="1">
      <c r="A848" s="6"/>
      <c r="B848" s="4"/>
      <c r="C848" s="4"/>
      <c r="D848" s="4"/>
      <c r="E848" s="4"/>
      <c r="F848" s="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6"/>
      <c r="S848" s="5"/>
    </row>
    <row r="849" spans="1:19" ht="12.75" customHeight="1">
      <c r="A849" s="6"/>
      <c r="B849" s="4"/>
      <c r="C849" s="4"/>
      <c r="D849" s="4"/>
      <c r="E849" s="4"/>
      <c r="F849" s="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6"/>
      <c r="S849" s="5"/>
    </row>
    <row r="850" spans="1:19" ht="12.75" customHeight="1">
      <c r="A850" s="6"/>
      <c r="B850" s="4"/>
      <c r="C850" s="4"/>
      <c r="D850" s="4"/>
      <c r="E850" s="4"/>
      <c r="F850" s="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6"/>
      <c r="S850" s="5"/>
    </row>
    <row r="851" spans="1:19" ht="12.75" customHeight="1">
      <c r="A851" s="6"/>
      <c r="B851" s="4"/>
      <c r="C851" s="4"/>
      <c r="D851" s="4"/>
      <c r="E851" s="4"/>
      <c r="F851" s="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6"/>
      <c r="S851" s="5"/>
    </row>
    <row r="852" spans="1:19" ht="12.75" customHeight="1">
      <c r="A852" s="6"/>
      <c r="B852" s="4"/>
      <c r="C852" s="4"/>
      <c r="D852" s="4"/>
      <c r="E852" s="4"/>
      <c r="F852" s="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6"/>
      <c r="S852" s="5"/>
    </row>
    <row r="853" spans="1:19" ht="12.75" customHeight="1">
      <c r="A853" s="6"/>
      <c r="B853" s="4"/>
      <c r="C853" s="4"/>
      <c r="D853" s="4"/>
      <c r="E853" s="4"/>
      <c r="F853" s="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6"/>
      <c r="S853" s="5"/>
    </row>
    <row r="854" spans="1:19" ht="12.75" customHeight="1">
      <c r="A854" s="6"/>
      <c r="B854" s="4"/>
      <c r="C854" s="4"/>
      <c r="D854" s="4"/>
      <c r="E854" s="4"/>
      <c r="F854" s="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6"/>
      <c r="S854" s="5"/>
    </row>
    <row r="855" spans="1:19" ht="12.75" customHeight="1">
      <c r="A855" s="6"/>
      <c r="B855" s="4"/>
      <c r="C855" s="4"/>
      <c r="D855" s="4"/>
      <c r="E855" s="4"/>
      <c r="F855" s="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6"/>
      <c r="S855" s="5"/>
    </row>
    <row r="856" spans="1:19" ht="12.75" customHeight="1">
      <c r="A856" s="6"/>
      <c r="B856" s="4"/>
      <c r="C856" s="4"/>
      <c r="D856" s="4"/>
      <c r="E856" s="4"/>
      <c r="F856" s="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6"/>
      <c r="S856" s="5"/>
    </row>
    <row r="857" spans="1:19" ht="12.75" customHeight="1">
      <c r="A857" s="6"/>
      <c r="B857" s="4"/>
      <c r="C857" s="4"/>
      <c r="D857" s="4"/>
      <c r="E857" s="4"/>
      <c r="F857" s="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6"/>
      <c r="S857" s="5"/>
    </row>
    <row r="858" spans="1:19" ht="12.75" customHeight="1">
      <c r="A858" s="6"/>
      <c r="B858" s="4"/>
      <c r="C858" s="4"/>
      <c r="D858" s="4"/>
      <c r="E858" s="4"/>
      <c r="F858" s="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6"/>
      <c r="S858" s="5"/>
    </row>
    <row r="859" spans="1:19" ht="12.75" customHeight="1">
      <c r="A859" s="6"/>
      <c r="B859" s="4"/>
      <c r="C859" s="4"/>
      <c r="D859" s="4"/>
      <c r="E859" s="4"/>
      <c r="F859" s="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6"/>
      <c r="S859" s="5"/>
    </row>
    <row r="860" spans="1:19" ht="12.75" customHeight="1">
      <c r="A860" s="6"/>
      <c r="B860" s="4"/>
      <c r="C860" s="4"/>
      <c r="D860" s="4"/>
      <c r="E860" s="4"/>
      <c r="F860" s="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6"/>
      <c r="S860" s="5"/>
    </row>
    <row r="861" spans="1:19" ht="12.75" customHeight="1">
      <c r="A861" s="6"/>
      <c r="B861" s="4"/>
      <c r="C861" s="4"/>
      <c r="D861" s="4"/>
      <c r="E861" s="4"/>
      <c r="F861" s="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6"/>
      <c r="S861" s="5"/>
    </row>
    <row r="862" spans="1:19" ht="12.75" customHeight="1">
      <c r="A862" s="6"/>
      <c r="B862" s="4"/>
      <c r="C862" s="4"/>
      <c r="D862" s="4"/>
      <c r="E862" s="4"/>
      <c r="F862" s="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6"/>
      <c r="S862" s="5"/>
    </row>
    <row r="863" spans="1:19" ht="12.75" customHeight="1">
      <c r="A863" s="6"/>
      <c r="B863" s="4"/>
      <c r="C863" s="4"/>
      <c r="D863" s="4"/>
      <c r="E863" s="4"/>
      <c r="F863" s="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6"/>
      <c r="S863" s="5"/>
    </row>
    <row r="864" spans="1:19" ht="12.75" customHeight="1">
      <c r="A864" s="6"/>
      <c r="B864" s="4"/>
      <c r="C864" s="4"/>
      <c r="D864" s="4"/>
      <c r="E864" s="4"/>
      <c r="F864" s="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6"/>
      <c r="S864" s="5"/>
    </row>
    <row r="865" spans="1:19" ht="12.75" customHeight="1">
      <c r="A865" s="6"/>
      <c r="B865" s="4"/>
      <c r="C865" s="4"/>
      <c r="D865" s="4"/>
      <c r="E865" s="4"/>
      <c r="F865" s="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6"/>
      <c r="S865" s="5"/>
    </row>
    <row r="866" spans="1:19" ht="12.75" customHeight="1">
      <c r="A866" s="6"/>
      <c r="B866" s="4"/>
      <c r="C866" s="4"/>
      <c r="D866" s="4"/>
      <c r="E866" s="4"/>
      <c r="F866" s="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6"/>
      <c r="S866" s="5"/>
    </row>
    <row r="867" spans="1:19" ht="12.75" customHeight="1">
      <c r="A867" s="6"/>
      <c r="B867" s="4"/>
      <c r="C867" s="4"/>
      <c r="D867" s="4"/>
      <c r="E867" s="4"/>
      <c r="F867" s="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6"/>
      <c r="S867" s="5"/>
    </row>
    <row r="868" spans="1:19" ht="12.75" customHeight="1">
      <c r="A868" s="6"/>
      <c r="B868" s="4"/>
      <c r="C868" s="4"/>
      <c r="D868" s="4"/>
      <c r="E868" s="4"/>
      <c r="F868" s="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6"/>
      <c r="S868" s="5"/>
    </row>
    <row r="869" spans="1:19" ht="12.75" customHeight="1">
      <c r="A869" s="6"/>
      <c r="B869" s="4"/>
      <c r="C869" s="4"/>
      <c r="D869" s="4"/>
      <c r="E869" s="4"/>
      <c r="F869" s="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6"/>
      <c r="S869" s="5"/>
    </row>
    <row r="870" spans="1:19" ht="12.75" customHeight="1">
      <c r="A870" s="6"/>
      <c r="B870" s="4"/>
      <c r="C870" s="4"/>
      <c r="D870" s="4"/>
      <c r="E870" s="4"/>
      <c r="F870" s="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6"/>
      <c r="S870" s="5"/>
    </row>
    <row r="871" spans="1:19" ht="12.75" customHeight="1">
      <c r="A871" s="6"/>
      <c r="B871" s="4"/>
      <c r="C871" s="4"/>
      <c r="D871" s="4"/>
      <c r="E871" s="4"/>
      <c r="F871" s="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6"/>
      <c r="S871" s="5"/>
    </row>
    <row r="872" spans="1:19" ht="12.75" customHeight="1">
      <c r="A872" s="6"/>
      <c r="B872" s="4"/>
      <c r="C872" s="4"/>
      <c r="D872" s="4"/>
      <c r="E872" s="4"/>
      <c r="F872" s="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6"/>
      <c r="S872" s="5"/>
    </row>
    <row r="873" spans="1:19" ht="12.75" customHeight="1">
      <c r="A873" s="6"/>
      <c r="B873" s="4"/>
      <c r="C873" s="4"/>
      <c r="D873" s="4"/>
      <c r="E873" s="4"/>
      <c r="F873" s="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6"/>
      <c r="S873" s="5"/>
    </row>
    <row r="874" spans="1:19" ht="12.75" customHeight="1">
      <c r="A874" s="6"/>
      <c r="B874" s="4"/>
      <c r="C874" s="4"/>
      <c r="D874" s="4"/>
      <c r="E874" s="4"/>
      <c r="F874" s="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6"/>
      <c r="S874" s="5"/>
    </row>
    <row r="875" spans="1:19" ht="12.75" customHeight="1">
      <c r="A875" s="6"/>
      <c r="B875" s="4"/>
      <c r="C875" s="4"/>
      <c r="D875" s="4"/>
      <c r="E875" s="4"/>
      <c r="F875" s="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6"/>
      <c r="S875" s="5"/>
    </row>
    <row r="876" spans="1:19" ht="12.75" customHeight="1">
      <c r="A876" s="6"/>
      <c r="B876" s="4"/>
      <c r="C876" s="4"/>
      <c r="D876" s="4"/>
      <c r="E876" s="4"/>
      <c r="F876" s="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6"/>
      <c r="S876" s="5"/>
    </row>
    <row r="877" spans="1:19" ht="12.75" customHeight="1">
      <c r="A877" s="6"/>
      <c r="B877" s="4"/>
      <c r="C877" s="4"/>
      <c r="D877" s="4"/>
      <c r="E877" s="4"/>
      <c r="F877" s="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6"/>
      <c r="S877" s="5"/>
    </row>
    <row r="878" spans="1:19" ht="12.75" customHeight="1">
      <c r="A878" s="6"/>
      <c r="B878" s="4"/>
      <c r="C878" s="4"/>
      <c r="D878" s="4"/>
      <c r="E878" s="4"/>
      <c r="F878" s="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6"/>
      <c r="S878" s="5"/>
    </row>
    <row r="879" spans="1:19" ht="12.75" customHeight="1">
      <c r="A879" s="6"/>
      <c r="B879" s="4"/>
      <c r="C879" s="4"/>
      <c r="D879" s="4"/>
      <c r="E879" s="4"/>
      <c r="F879" s="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6"/>
      <c r="S879" s="5"/>
    </row>
    <row r="880" spans="1:19" ht="12.75" customHeight="1">
      <c r="A880" s="6"/>
      <c r="B880" s="4"/>
      <c r="C880" s="4"/>
      <c r="D880" s="4"/>
      <c r="E880" s="4"/>
      <c r="F880" s="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6"/>
      <c r="S880" s="5"/>
    </row>
    <row r="881" spans="1:19" ht="12.75" customHeight="1">
      <c r="A881" s="6"/>
      <c r="B881" s="4"/>
      <c r="C881" s="4"/>
      <c r="D881" s="4"/>
      <c r="E881" s="4"/>
      <c r="F881" s="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6"/>
      <c r="S881" s="5"/>
    </row>
    <row r="882" spans="1:19" ht="12.75" customHeight="1">
      <c r="A882" s="6"/>
      <c r="B882" s="4"/>
      <c r="C882" s="4"/>
      <c r="D882" s="4"/>
      <c r="E882" s="4"/>
      <c r="F882" s="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6"/>
      <c r="S882" s="5"/>
    </row>
    <row r="883" spans="1:19" ht="12.75" customHeight="1">
      <c r="A883" s="6"/>
      <c r="B883" s="4"/>
      <c r="C883" s="4"/>
      <c r="D883" s="4"/>
      <c r="E883" s="4"/>
      <c r="F883" s="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6"/>
      <c r="S883" s="5"/>
    </row>
    <row r="884" spans="1:19" ht="12.75" customHeight="1">
      <c r="A884" s="6"/>
      <c r="B884" s="4"/>
      <c r="C884" s="4"/>
      <c r="D884" s="4"/>
      <c r="E884" s="4"/>
      <c r="F884" s="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6"/>
      <c r="S884" s="5"/>
    </row>
    <row r="885" spans="1:19" ht="12.75" customHeight="1">
      <c r="A885" s="6"/>
      <c r="B885" s="4"/>
      <c r="C885" s="4"/>
      <c r="D885" s="4"/>
      <c r="E885" s="4"/>
      <c r="F885" s="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6"/>
      <c r="S885" s="5"/>
    </row>
    <row r="886" spans="1:19" ht="12.75" customHeight="1">
      <c r="A886" s="6"/>
      <c r="B886" s="4"/>
      <c r="C886" s="4"/>
      <c r="D886" s="4"/>
      <c r="E886" s="4"/>
      <c r="F886" s="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6"/>
      <c r="S886" s="5"/>
    </row>
    <row r="887" spans="1:19" ht="12.75" customHeight="1">
      <c r="A887" s="6"/>
      <c r="B887" s="4"/>
      <c r="C887" s="4"/>
      <c r="D887" s="4"/>
      <c r="E887" s="4"/>
      <c r="F887" s="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6"/>
      <c r="S887" s="5"/>
    </row>
    <row r="888" spans="1:19" ht="12.75" customHeight="1">
      <c r="A888" s="6"/>
      <c r="B888" s="4"/>
      <c r="C888" s="4"/>
      <c r="D888" s="4"/>
      <c r="E888" s="4"/>
      <c r="F888" s="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6"/>
      <c r="S888" s="5"/>
    </row>
    <row r="889" spans="1:19" ht="12.75" customHeight="1">
      <c r="A889" s="6"/>
      <c r="B889" s="4"/>
      <c r="C889" s="4"/>
      <c r="D889" s="4"/>
      <c r="E889" s="4"/>
      <c r="F889" s="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6"/>
      <c r="S889" s="5"/>
    </row>
    <row r="890" spans="1:19" ht="12.75" customHeight="1">
      <c r="A890" s="6"/>
      <c r="B890" s="4"/>
      <c r="C890" s="4"/>
      <c r="D890" s="4"/>
      <c r="E890" s="4"/>
      <c r="F890" s="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6"/>
      <c r="S890" s="5"/>
    </row>
    <row r="891" spans="1:19" ht="12.75" customHeight="1">
      <c r="A891" s="6"/>
      <c r="B891" s="4"/>
      <c r="C891" s="4"/>
      <c r="D891" s="4"/>
      <c r="E891" s="4"/>
      <c r="F891" s="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6"/>
      <c r="S891" s="5"/>
    </row>
    <row r="892" spans="1:19" ht="12.75" customHeight="1">
      <c r="A892" s="6"/>
      <c r="B892" s="4"/>
      <c r="C892" s="4"/>
      <c r="D892" s="4"/>
      <c r="E892" s="4"/>
      <c r="F892" s="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6"/>
      <c r="S892" s="5"/>
    </row>
    <row r="893" spans="1:19" ht="12.75" customHeight="1">
      <c r="A893" s="6"/>
      <c r="B893" s="4"/>
      <c r="C893" s="4"/>
      <c r="D893" s="4"/>
      <c r="E893" s="4"/>
      <c r="F893" s="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6"/>
      <c r="S893" s="5"/>
    </row>
    <row r="894" spans="1:19" ht="12.75" customHeight="1">
      <c r="A894" s="6"/>
      <c r="B894" s="4"/>
      <c r="C894" s="4"/>
      <c r="D894" s="4"/>
      <c r="E894" s="4"/>
      <c r="F894" s="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6"/>
      <c r="S894" s="5"/>
    </row>
    <row r="895" spans="1:19" ht="12.75" customHeight="1">
      <c r="A895" s="6"/>
      <c r="B895" s="4"/>
      <c r="C895" s="4"/>
      <c r="D895" s="4"/>
      <c r="E895" s="4"/>
      <c r="F895" s="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6"/>
      <c r="S895" s="5"/>
    </row>
    <row r="896" spans="1:19" ht="12.75" customHeight="1">
      <c r="A896" s="6"/>
      <c r="B896" s="4"/>
      <c r="C896" s="4"/>
      <c r="D896" s="4"/>
      <c r="E896" s="4"/>
      <c r="F896" s="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6"/>
      <c r="S896" s="5"/>
    </row>
    <row r="897" spans="1:19" ht="12.75" customHeight="1">
      <c r="A897" s="6"/>
      <c r="B897" s="4"/>
      <c r="C897" s="4"/>
      <c r="D897" s="4"/>
      <c r="E897" s="4"/>
      <c r="F897" s="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6"/>
      <c r="S897" s="5"/>
    </row>
    <row r="898" spans="1:19" ht="12.75" customHeight="1">
      <c r="A898" s="6"/>
      <c r="B898" s="4"/>
      <c r="C898" s="4"/>
      <c r="D898" s="4"/>
      <c r="E898" s="4"/>
      <c r="F898" s="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6"/>
      <c r="S898" s="5"/>
    </row>
    <row r="899" spans="1:19" ht="12.75" customHeight="1">
      <c r="A899" s="6"/>
      <c r="B899" s="4"/>
      <c r="C899" s="4"/>
      <c r="D899" s="4"/>
      <c r="E899" s="4"/>
      <c r="F899" s="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6"/>
      <c r="S899" s="5"/>
    </row>
    <row r="900" spans="1:19" ht="12.75" customHeight="1">
      <c r="A900" s="6"/>
      <c r="B900" s="4"/>
      <c r="C900" s="4"/>
      <c r="D900" s="4"/>
      <c r="E900" s="4"/>
      <c r="F900" s="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6"/>
      <c r="S900" s="5"/>
    </row>
    <row r="901" spans="1:19" ht="12.75" customHeight="1">
      <c r="A901" s="6"/>
      <c r="B901" s="4"/>
      <c r="C901" s="4"/>
      <c r="D901" s="4"/>
      <c r="E901" s="4"/>
      <c r="F901" s="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6"/>
      <c r="S901" s="5"/>
    </row>
    <row r="902" spans="1:19" ht="12.75" customHeight="1">
      <c r="A902" s="6"/>
      <c r="B902" s="4"/>
      <c r="C902" s="4"/>
      <c r="D902" s="4"/>
      <c r="E902" s="4"/>
      <c r="F902" s="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6"/>
      <c r="S902" s="5"/>
    </row>
    <row r="903" spans="1:19" ht="12.75" customHeight="1">
      <c r="A903" s="6"/>
      <c r="B903" s="4"/>
      <c r="C903" s="4"/>
      <c r="D903" s="4"/>
      <c r="E903" s="4"/>
      <c r="F903" s="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6"/>
      <c r="S903" s="5"/>
    </row>
    <row r="904" spans="1:19" ht="12.75" customHeight="1">
      <c r="A904" s="6"/>
      <c r="B904" s="4"/>
      <c r="C904" s="4"/>
      <c r="D904" s="4"/>
      <c r="E904" s="4"/>
      <c r="F904" s="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6"/>
      <c r="S904" s="5"/>
    </row>
    <row r="905" spans="1:19" ht="12.75" customHeight="1">
      <c r="A905" s="6"/>
      <c r="B905" s="4"/>
      <c r="C905" s="4"/>
      <c r="D905" s="4"/>
      <c r="E905" s="4"/>
      <c r="F905" s="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6"/>
      <c r="S905" s="5"/>
    </row>
    <row r="906" spans="1:19" ht="12.75" customHeight="1">
      <c r="A906" s="6"/>
      <c r="B906" s="4"/>
      <c r="C906" s="4"/>
      <c r="D906" s="4"/>
      <c r="E906" s="4"/>
      <c r="F906" s="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6"/>
      <c r="S906" s="5"/>
    </row>
    <row r="907" spans="1:19" ht="12.75" customHeight="1">
      <c r="A907" s="6"/>
      <c r="B907" s="4"/>
      <c r="C907" s="4"/>
      <c r="D907" s="4"/>
      <c r="E907" s="4"/>
      <c r="F907" s="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6"/>
      <c r="S907" s="5"/>
    </row>
    <row r="908" spans="1:19" ht="12.75" customHeight="1">
      <c r="A908" s="6"/>
      <c r="B908" s="4"/>
      <c r="C908" s="4"/>
      <c r="D908" s="4"/>
      <c r="E908" s="4"/>
      <c r="F908" s="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6"/>
      <c r="S908" s="5"/>
    </row>
    <row r="909" spans="1:19" ht="12.75" customHeight="1">
      <c r="A909" s="6"/>
      <c r="B909" s="4"/>
      <c r="C909" s="4"/>
      <c r="D909" s="4"/>
      <c r="E909" s="4"/>
      <c r="F909" s="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6"/>
      <c r="S909" s="5"/>
    </row>
    <row r="910" spans="1:19" ht="12.75" customHeight="1">
      <c r="A910" s="6"/>
      <c r="B910" s="4"/>
      <c r="C910" s="4"/>
      <c r="D910" s="4"/>
      <c r="E910" s="4"/>
      <c r="F910" s="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6"/>
      <c r="S910" s="5"/>
    </row>
    <row r="911" spans="1:19" ht="12.75" customHeight="1">
      <c r="A911" s="6"/>
      <c r="B911" s="4"/>
      <c r="C911" s="4"/>
      <c r="D911" s="4"/>
      <c r="E911" s="4"/>
      <c r="F911" s="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6"/>
      <c r="S911" s="5"/>
    </row>
    <row r="912" spans="1:19" ht="12.75" customHeight="1">
      <c r="A912" s="6"/>
      <c r="B912" s="4"/>
      <c r="C912" s="4"/>
      <c r="D912" s="4"/>
      <c r="E912" s="4"/>
      <c r="F912" s="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6"/>
      <c r="S912" s="5"/>
    </row>
    <row r="913" spans="1:19" ht="12.75" customHeight="1">
      <c r="A913" s="6"/>
      <c r="B913" s="4"/>
      <c r="C913" s="4"/>
      <c r="D913" s="4"/>
      <c r="E913" s="4"/>
      <c r="F913" s="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6"/>
      <c r="S913" s="5"/>
    </row>
    <row r="914" spans="1:19" ht="12.75" customHeight="1">
      <c r="A914" s="6"/>
      <c r="B914" s="4"/>
      <c r="C914" s="4"/>
      <c r="D914" s="4"/>
      <c r="E914" s="4"/>
      <c r="F914" s="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6"/>
      <c r="S914" s="5"/>
    </row>
    <row r="915" spans="1:19" ht="12.75" customHeight="1">
      <c r="A915" s="6"/>
      <c r="B915" s="4"/>
      <c r="C915" s="4"/>
      <c r="D915" s="4"/>
      <c r="E915" s="4"/>
      <c r="F915" s="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6"/>
      <c r="S915" s="5"/>
    </row>
    <row r="916" spans="1:19" ht="12.75" customHeight="1">
      <c r="A916" s="6"/>
      <c r="B916" s="4"/>
      <c r="C916" s="4"/>
      <c r="D916" s="4"/>
      <c r="E916" s="4"/>
      <c r="F916" s="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6"/>
      <c r="S916" s="5"/>
    </row>
    <row r="917" spans="1:19" ht="12.75" customHeight="1">
      <c r="A917" s="6"/>
      <c r="B917" s="4"/>
      <c r="C917" s="4"/>
      <c r="D917" s="4"/>
      <c r="E917" s="4"/>
      <c r="F917" s="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6"/>
      <c r="S917" s="5"/>
    </row>
    <row r="918" spans="1:19" ht="12.75" customHeight="1">
      <c r="A918" s="6"/>
      <c r="B918" s="4"/>
      <c r="C918" s="4"/>
      <c r="D918" s="4"/>
      <c r="E918" s="4"/>
      <c r="F918" s="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6"/>
      <c r="S918" s="5"/>
    </row>
    <row r="919" spans="1:19" ht="12.75" customHeight="1">
      <c r="A919" s="6"/>
      <c r="B919" s="4"/>
      <c r="C919" s="4"/>
      <c r="D919" s="4"/>
      <c r="E919" s="4"/>
      <c r="F919" s="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6"/>
      <c r="S919" s="5"/>
    </row>
    <row r="920" spans="1:19" ht="12.75" customHeight="1">
      <c r="A920" s="6"/>
      <c r="B920" s="4"/>
      <c r="C920" s="4"/>
      <c r="D920" s="4"/>
      <c r="E920" s="4"/>
      <c r="F920" s="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6"/>
      <c r="S920" s="5"/>
    </row>
    <row r="921" spans="1:19" ht="12.75" customHeight="1">
      <c r="A921" s="6"/>
      <c r="B921" s="4"/>
      <c r="C921" s="4"/>
      <c r="D921" s="4"/>
      <c r="E921" s="4"/>
      <c r="F921" s="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6"/>
      <c r="S921" s="5"/>
    </row>
    <row r="922" spans="1:19" ht="12.75" customHeight="1">
      <c r="A922" s="6"/>
      <c r="B922" s="4"/>
      <c r="C922" s="4"/>
      <c r="D922" s="4"/>
      <c r="E922" s="4"/>
      <c r="F922" s="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6"/>
      <c r="S922" s="5"/>
    </row>
    <row r="923" spans="1:19" ht="12.75" customHeight="1">
      <c r="A923" s="6"/>
      <c r="B923" s="4"/>
      <c r="C923" s="4"/>
      <c r="D923" s="4"/>
      <c r="E923" s="4"/>
      <c r="F923" s="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6"/>
      <c r="S923" s="5"/>
    </row>
    <row r="924" spans="1:19" ht="12.75" customHeight="1">
      <c r="A924" s="6"/>
      <c r="B924" s="4"/>
      <c r="C924" s="4"/>
      <c r="D924" s="4"/>
      <c r="E924" s="4"/>
      <c r="F924" s="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6"/>
      <c r="S924" s="5"/>
    </row>
    <row r="925" spans="1:19" ht="12.75" customHeight="1">
      <c r="A925" s="6"/>
      <c r="B925" s="4"/>
      <c r="C925" s="4"/>
      <c r="D925" s="4"/>
      <c r="E925" s="4"/>
      <c r="F925" s="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6"/>
      <c r="S925" s="5"/>
    </row>
    <row r="926" spans="1:19" ht="12.75" customHeight="1">
      <c r="A926" s="6"/>
      <c r="B926" s="4"/>
      <c r="C926" s="4"/>
      <c r="D926" s="4"/>
      <c r="E926" s="4"/>
      <c r="F926" s="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6"/>
      <c r="S926" s="5"/>
    </row>
    <row r="927" spans="1:19" ht="12.75" customHeight="1">
      <c r="A927" s="6"/>
      <c r="B927" s="4"/>
      <c r="C927" s="4"/>
      <c r="D927" s="4"/>
      <c r="E927" s="4"/>
      <c r="F927" s="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6"/>
      <c r="S927" s="5"/>
    </row>
    <row r="928" spans="1:19" ht="12.75" customHeight="1">
      <c r="A928" s="6"/>
      <c r="B928" s="4"/>
      <c r="C928" s="4"/>
      <c r="D928" s="4"/>
      <c r="E928" s="4"/>
      <c r="F928" s="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6"/>
      <c r="S928" s="5"/>
    </row>
    <row r="929" spans="1:19" ht="12.75" customHeight="1">
      <c r="A929" s="6"/>
      <c r="B929" s="4"/>
      <c r="C929" s="4"/>
      <c r="D929" s="4"/>
      <c r="E929" s="4"/>
      <c r="F929" s="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6"/>
      <c r="S929" s="5"/>
    </row>
    <row r="930" spans="1:19" ht="12.75" customHeight="1">
      <c r="A930" s="6"/>
      <c r="B930" s="4"/>
      <c r="C930" s="4"/>
      <c r="D930" s="4"/>
      <c r="E930" s="4"/>
      <c r="F930" s="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6"/>
      <c r="S930" s="5"/>
    </row>
    <row r="931" spans="1:19" ht="12.75" customHeight="1">
      <c r="A931" s="6"/>
      <c r="B931" s="4"/>
      <c r="C931" s="4"/>
      <c r="D931" s="4"/>
      <c r="E931" s="4"/>
      <c r="F931" s="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6"/>
      <c r="S931" s="5"/>
    </row>
    <row r="932" spans="1:19" ht="12.75" customHeight="1">
      <c r="A932" s="6"/>
      <c r="B932" s="4"/>
      <c r="C932" s="4"/>
      <c r="D932" s="4"/>
      <c r="E932" s="4"/>
      <c r="F932" s="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6"/>
      <c r="S932" s="5"/>
    </row>
    <row r="933" spans="1:19" ht="12.75" customHeight="1">
      <c r="A933" s="6"/>
      <c r="B933" s="4"/>
      <c r="C933" s="4"/>
      <c r="D933" s="4"/>
      <c r="E933" s="4"/>
      <c r="F933" s="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6"/>
      <c r="S933" s="5"/>
    </row>
    <row r="934" spans="1:19" ht="12.75" customHeight="1">
      <c r="A934" s="6"/>
      <c r="B934" s="4"/>
      <c r="C934" s="4"/>
      <c r="D934" s="4"/>
      <c r="E934" s="4"/>
      <c r="F934" s="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6"/>
      <c r="S934" s="5"/>
    </row>
    <row r="935" spans="1:19" ht="12.75" customHeight="1">
      <c r="A935" s="6"/>
      <c r="B935" s="4"/>
      <c r="C935" s="4"/>
      <c r="D935" s="4"/>
      <c r="E935" s="4"/>
      <c r="F935" s="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6"/>
      <c r="S935" s="5"/>
    </row>
    <row r="936" spans="1:19" ht="12.75" customHeight="1">
      <c r="A936" s="6"/>
      <c r="B936" s="4"/>
      <c r="C936" s="4"/>
      <c r="D936" s="4"/>
      <c r="E936" s="4"/>
      <c r="F936" s="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6"/>
      <c r="S936" s="5"/>
    </row>
    <row r="937" spans="1:19" ht="12.75" customHeight="1">
      <c r="A937" s="6"/>
      <c r="B937" s="4"/>
      <c r="C937" s="4"/>
      <c r="D937" s="4"/>
      <c r="E937" s="4"/>
      <c r="F937" s="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6"/>
      <c r="S937" s="5"/>
    </row>
    <row r="938" spans="1:19" ht="12.75" customHeight="1">
      <c r="A938" s="6"/>
      <c r="B938" s="4"/>
      <c r="C938" s="4"/>
      <c r="D938" s="4"/>
      <c r="E938" s="4"/>
      <c r="F938" s="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6"/>
      <c r="S938" s="5"/>
    </row>
    <row r="939" spans="1:19" ht="12.75" customHeight="1">
      <c r="A939" s="6"/>
      <c r="B939" s="4"/>
      <c r="C939" s="4"/>
      <c r="D939" s="4"/>
      <c r="E939" s="4"/>
      <c r="F939" s="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6"/>
      <c r="S939" s="5"/>
    </row>
    <row r="940" spans="1:19" ht="12.75" customHeight="1">
      <c r="A940" s="6"/>
      <c r="B940" s="4"/>
      <c r="C940" s="4"/>
      <c r="D940" s="4"/>
      <c r="E940" s="4"/>
      <c r="F940" s="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6"/>
      <c r="S940" s="5"/>
    </row>
    <row r="941" spans="1:19" ht="12.75" customHeight="1">
      <c r="A941" s="6"/>
      <c r="B941" s="4"/>
      <c r="C941" s="4"/>
      <c r="D941" s="4"/>
      <c r="E941" s="4"/>
      <c r="F941" s="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6"/>
      <c r="S941" s="5"/>
    </row>
    <row r="942" spans="1:19" ht="12.75" customHeight="1">
      <c r="A942" s="6"/>
      <c r="B942" s="4"/>
      <c r="C942" s="4"/>
      <c r="D942" s="4"/>
      <c r="E942" s="4"/>
      <c r="F942" s="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6"/>
      <c r="S942" s="5"/>
    </row>
    <row r="943" spans="1:19" ht="12.75" customHeight="1">
      <c r="A943" s="6"/>
      <c r="B943" s="4"/>
      <c r="C943" s="4"/>
      <c r="D943" s="4"/>
      <c r="E943" s="4"/>
      <c r="F943" s="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6"/>
      <c r="S943" s="5"/>
    </row>
    <row r="944" spans="1:19" ht="12.75" customHeight="1">
      <c r="A944" s="6"/>
      <c r="B944" s="4"/>
      <c r="C944" s="4"/>
      <c r="D944" s="4"/>
      <c r="E944" s="4"/>
      <c r="F944" s="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6"/>
      <c r="S944" s="5"/>
    </row>
    <row r="945" spans="1:19" ht="12.75" customHeight="1">
      <c r="A945" s="6"/>
      <c r="B945" s="4"/>
      <c r="C945" s="4"/>
      <c r="D945" s="4"/>
      <c r="E945" s="4"/>
      <c r="F945" s="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6"/>
      <c r="S945" s="5"/>
    </row>
    <row r="946" spans="1:19" ht="12.75" customHeight="1">
      <c r="A946" s="6"/>
      <c r="B946" s="4"/>
      <c r="C946" s="4"/>
      <c r="D946" s="4"/>
      <c r="E946" s="4"/>
      <c r="F946" s="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6"/>
      <c r="S946" s="5"/>
    </row>
    <row r="947" spans="1:19" ht="12.75" customHeight="1">
      <c r="A947" s="6"/>
      <c r="B947" s="4"/>
      <c r="C947" s="4"/>
      <c r="D947" s="4"/>
      <c r="E947" s="4"/>
      <c r="F947" s="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6"/>
      <c r="S947" s="5"/>
    </row>
    <row r="948" spans="1:19" ht="12.75" customHeight="1">
      <c r="A948" s="6"/>
      <c r="B948" s="4"/>
      <c r="C948" s="4"/>
      <c r="D948" s="4"/>
      <c r="E948" s="4"/>
      <c r="F948" s="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6"/>
      <c r="S948" s="5"/>
    </row>
    <row r="949" spans="1:19" ht="12.75" customHeight="1">
      <c r="A949" s="6"/>
      <c r="B949" s="4"/>
      <c r="C949" s="4"/>
      <c r="D949" s="4"/>
      <c r="E949" s="4"/>
      <c r="F949" s="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6"/>
      <c r="S949" s="5"/>
    </row>
    <row r="950" spans="1:19" ht="12.75" customHeight="1">
      <c r="A950" s="6"/>
      <c r="B950" s="4"/>
      <c r="C950" s="4"/>
      <c r="D950" s="4"/>
      <c r="E950" s="4"/>
      <c r="F950" s="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6"/>
      <c r="S950" s="5"/>
    </row>
    <row r="951" spans="1:19" ht="12.75" customHeight="1">
      <c r="A951" s="6"/>
      <c r="B951" s="4"/>
      <c r="C951" s="4"/>
      <c r="D951" s="4"/>
      <c r="E951" s="4"/>
      <c r="F951" s="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6"/>
      <c r="S951" s="5"/>
    </row>
    <row r="952" spans="1:19" ht="12.75" customHeight="1">
      <c r="A952" s="6"/>
      <c r="B952" s="4"/>
      <c r="C952" s="4"/>
      <c r="D952" s="4"/>
      <c r="E952" s="4"/>
      <c r="F952" s="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6"/>
      <c r="S952" s="5"/>
    </row>
    <row r="953" spans="1:19" ht="12.75" customHeight="1">
      <c r="A953" s="6"/>
      <c r="B953" s="4"/>
      <c r="C953" s="4"/>
      <c r="D953" s="4"/>
      <c r="E953" s="4"/>
      <c r="F953" s="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6"/>
      <c r="S953" s="5"/>
    </row>
    <row r="954" spans="1:19" ht="12.75" customHeight="1">
      <c r="A954" s="6"/>
      <c r="B954" s="4"/>
      <c r="C954" s="4"/>
      <c r="D954" s="4"/>
      <c r="E954" s="4"/>
      <c r="F954" s="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6"/>
      <c r="S954" s="5"/>
    </row>
    <row r="955" spans="1:19" ht="12.75" customHeight="1">
      <c r="A955" s="6"/>
      <c r="B955" s="4"/>
      <c r="C955" s="4"/>
      <c r="D955" s="4"/>
      <c r="E955" s="4"/>
      <c r="F955" s="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6"/>
      <c r="S955" s="5"/>
    </row>
    <row r="956" spans="1:19" ht="12.75" customHeight="1">
      <c r="A956" s="6"/>
      <c r="B956" s="4"/>
      <c r="C956" s="4"/>
      <c r="D956" s="4"/>
      <c r="E956" s="4"/>
      <c r="F956" s="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6"/>
      <c r="S956" s="5"/>
    </row>
    <row r="957" spans="1:19" ht="12.75" customHeight="1">
      <c r="A957" s="6"/>
      <c r="B957" s="4"/>
      <c r="C957" s="4"/>
      <c r="D957" s="4"/>
      <c r="E957" s="4"/>
      <c r="F957" s="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6"/>
      <c r="S957" s="5"/>
    </row>
    <row r="958" spans="1:19" ht="12.75" customHeight="1">
      <c r="A958" s="6"/>
      <c r="B958" s="4"/>
      <c r="C958" s="4"/>
      <c r="D958" s="4"/>
      <c r="E958" s="4"/>
      <c r="F958" s="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6"/>
      <c r="S958" s="5"/>
    </row>
    <row r="959" spans="1:19" ht="12.75" customHeight="1">
      <c r="A959" s="6"/>
      <c r="B959" s="4"/>
      <c r="C959" s="4"/>
      <c r="D959" s="4"/>
      <c r="E959" s="4"/>
      <c r="F959" s="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6"/>
      <c r="S959" s="5"/>
    </row>
    <row r="960" spans="1:19" ht="12.75" customHeight="1">
      <c r="A960" s="6"/>
      <c r="B960" s="4"/>
      <c r="C960" s="4"/>
      <c r="D960" s="4"/>
      <c r="E960" s="4"/>
      <c r="F960" s="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6"/>
      <c r="S960" s="5"/>
    </row>
    <row r="961" spans="1:19" ht="12.75" customHeight="1">
      <c r="A961" s="6"/>
      <c r="B961" s="4"/>
      <c r="C961" s="4"/>
      <c r="D961" s="4"/>
      <c r="E961" s="4"/>
      <c r="F961" s="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6"/>
      <c r="S961" s="5"/>
    </row>
    <row r="962" spans="1:19" ht="12.75" customHeight="1">
      <c r="A962" s="6"/>
      <c r="B962" s="4"/>
      <c r="C962" s="4"/>
      <c r="D962" s="4"/>
      <c r="E962" s="4"/>
      <c r="F962" s="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6"/>
      <c r="S962" s="5"/>
    </row>
    <row r="963" spans="1:19" ht="12.75" customHeight="1">
      <c r="A963" s="6"/>
      <c r="B963" s="4"/>
      <c r="C963" s="4"/>
      <c r="D963" s="4"/>
      <c r="E963" s="4"/>
      <c r="F963" s="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6"/>
      <c r="S963" s="5"/>
    </row>
    <row r="964" spans="1:19" ht="12.75" customHeight="1">
      <c r="A964" s="6"/>
      <c r="B964" s="4"/>
      <c r="C964" s="4"/>
      <c r="D964" s="4"/>
      <c r="E964" s="4"/>
      <c r="F964" s="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6"/>
      <c r="S964" s="5"/>
    </row>
    <row r="965" spans="1:19" ht="12.75" customHeight="1">
      <c r="A965" s="6"/>
      <c r="B965" s="4"/>
      <c r="C965" s="4"/>
      <c r="D965" s="4"/>
      <c r="E965" s="4"/>
      <c r="F965" s="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6"/>
      <c r="S965" s="5"/>
    </row>
    <row r="966" spans="1:19" ht="12.75" customHeight="1">
      <c r="A966" s="6"/>
      <c r="B966" s="4"/>
      <c r="C966" s="4"/>
      <c r="D966" s="4"/>
      <c r="E966" s="4"/>
      <c r="F966" s="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6"/>
      <c r="S966" s="5"/>
    </row>
    <row r="967" spans="1:19" ht="12.75" customHeight="1">
      <c r="A967" s="6"/>
      <c r="B967" s="4"/>
      <c r="C967" s="4"/>
      <c r="D967" s="4"/>
      <c r="E967" s="4"/>
      <c r="F967" s="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6"/>
      <c r="S967" s="5"/>
    </row>
    <row r="968" spans="1:19" ht="12.75" customHeight="1">
      <c r="A968" s="6"/>
      <c r="B968" s="4"/>
      <c r="C968" s="4"/>
      <c r="D968" s="4"/>
      <c r="E968" s="4"/>
      <c r="F968" s="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6"/>
      <c r="S968" s="5"/>
    </row>
    <row r="969" spans="1:19" ht="12.75" customHeight="1">
      <c r="A969" s="6"/>
      <c r="B969" s="4"/>
      <c r="C969" s="4"/>
      <c r="D969" s="4"/>
      <c r="E969" s="4"/>
      <c r="F969" s="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6"/>
      <c r="S969" s="5"/>
    </row>
    <row r="970" spans="1:19" ht="12.75" customHeight="1">
      <c r="A970" s="6"/>
      <c r="B970" s="4"/>
      <c r="C970" s="4"/>
      <c r="D970" s="4"/>
      <c r="E970" s="4"/>
      <c r="F970" s="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6"/>
      <c r="S970" s="5"/>
    </row>
    <row r="971" spans="1:19" ht="12.75" customHeight="1">
      <c r="A971" s="6"/>
      <c r="B971" s="4"/>
      <c r="C971" s="4"/>
      <c r="D971" s="4"/>
      <c r="E971" s="4"/>
      <c r="F971" s="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6"/>
      <c r="S971" s="5"/>
    </row>
    <row r="972" spans="1:19" ht="12.75" customHeight="1">
      <c r="A972" s="6"/>
      <c r="B972" s="4"/>
      <c r="C972" s="4"/>
      <c r="D972" s="4"/>
      <c r="E972" s="4"/>
      <c r="F972" s="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6"/>
      <c r="S972" s="5"/>
    </row>
    <row r="973" spans="1:19" ht="12.75" customHeight="1">
      <c r="A973" s="6"/>
      <c r="B973" s="4"/>
      <c r="C973" s="4"/>
      <c r="D973" s="4"/>
      <c r="E973" s="4"/>
      <c r="F973" s="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6"/>
      <c r="S973" s="5"/>
    </row>
    <row r="974" spans="1:19" ht="12.75" customHeight="1">
      <c r="A974" s="6"/>
      <c r="B974" s="4"/>
      <c r="C974" s="4"/>
      <c r="D974" s="4"/>
      <c r="E974" s="4"/>
      <c r="F974" s="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6"/>
      <c r="S974" s="5"/>
    </row>
    <row r="975" spans="1:19" ht="12.75" customHeight="1">
      <c r="A975" s="6"/>
      <c r="B975" s="4"/>
      <c r="C975" s="4"/>
      <c r="D975" s="4"/>
      <c r="E975" s="4"/>
      <c r="F975" s="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6"/>
      <c r="S975" s="5"/>
    </row>
    <row r="976" spans="1:19" ht="12.75" customHeight="1">
      <c r="A976" s="6"/>
      <c r="B976" s="4"/>
      <c r="C976" s="4"/>
      <c r="D976" s="4"/>
      <c r="E976" s="4"/>
      <c r="F976" s="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6"/>
      <c r="S976" s="5"/>
    </row>
    <row r="977" spans="1:19" ht="12.75" customHeight="1">
      <c r="A977" s="6"/>
      <c r="B977" s="4"/>
      <c r="C977" s="4"/>
      <c r="D977" s="4"/>
      <c r="E977" s="4"/>
      <c r="F977" s="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6"/>
      <c r="S977" s="5"/>
    </row>
    <row r="978" spans="1:19" ht="12.75" customHeight="1">
      <c r="A978" s="6"/>
      <c r="B978" s="4"/>
      <c r="C978" s="4"/>
      <c r="D978" s="4"/>
      <c r="E978" s="4"/>
      <c r="F978" s="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6"/>
      <c r="S978" s="5"/>
    </row>
    <row r="979" spans="1:19" ht="12.75" customHeight="1">
      <c r="A979" s="6"/>
      <c r="B979" s="4"/>
      <c r="C979" s="4"/>
      <c r="D979" s="4"/>
      <c r="E979" s="4"/>
      <c r="F979" s="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6"/>
      <c r="S979" s="5"/>
    </row>
    <row r="980" spans="1:19" ht="12.75" customHeight="1">
      <c r="A980" s="6"/>
      <c r="B980" s="4"/>
      <c r="C980" s="4"/>
      <c r="D980" s="4"/>
      <c r="E980" s="4"/>
      <c r="F980" s="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6"/>
      <c r="S980" s="5"/>
    </row>
    <row r="981" spans="1:19" ht="12.75" customHeight="1">
      <c r="A981" s="6"/>
      <c r="B981" s="4"/>
      <c r="C981" s="4"/>
      <c r="D981" s="4"/>
      <c r="E981" s="4"/>
      <c r="F981" s="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6"/>
      <c r="S981" s="5"/>
    </row>
    <row r="982" spans="1:19" ht="12.75" customHeight="1">
      <c r="A982" s="6"/>
      <c r="B982" s="4"/>
      <c r="C982" s="4"/>
      <c r="D982" s="4"/>
      <c r="E982" s="4"/>
      <c r="F982" s="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6"/>
      <c r="S982" s="5"/>
    </row>
    <row r="983" spans="1:19" ht="12.75" customHeight="1">
      <c r="A983" s="6"/>
      <c r="B983" s="4"/>
      <c r="C983" s="4"/>
      <c r="D983" s="4"/>
      <c r="E983" s="4"/>
      <c r="F983" s="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6"/>
      <c r="S983" s="5"/>
    </row>
    <row r="984" spans="1:19" ht="12.75" customHeight="1">
      <c r="A984" s="6"/>
      <c r="B984" s="4"/>
      <c r="C984" s="4"/>
      <c r="D984" s="4"/>
      <c r="E984" s="4"/>
      <c r="F984" s="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6"/>
      <c r="S984" s="5"/>
    </row>
    <row r="985" spans="1:19" ht="12.75" customHeight="1">
      <c r="A985" s="6"/>
      <c r="B985" s="4"/>
      <c r="C985" s="4"/>
      <c r="D985" s="4"/>
      <c r="E985" s="4"/>
      <c r="F985" s="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6"/>
      <c r="S985" s="5"/>
    </row>
    <row r="986" spans="1:19" ht="12.75" customHeight="1">
      <c r="A986" s="6"/>
      <c r="B986" s="4"/>
      <c r="C986" s="4"/>
      <c r="D986" s="4"/>
      <c r="E986" s="4"/>
      <c r="F986" s="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6"/>
      <c r="S986" s="5"/>
    </row>
    <row r="987" spans="1:19" ht="12.75" customHeight="1">
      <c r="A987" s="6"/>
      <c r="B987" s="4"/>
      <c r="C987" s="4"/>
      <c r="D987" s="4"/>
      <c r="E987" s="4"/>
      <c r="F987" s="4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6"/>
      <c r="S987" s="5"/>
    </row>
    <row r="988" spans="1:19" ht="12.75" customHeight="1">
      <c r="A988" s="6"/>
      <c r="B988" s="4"/>
      <c r="C988" s="4"/>
      <c r="D988" s="4"/>
      <c r="E988" s="4"/>
      <c r="F988" s="4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6"/>
      <c r="S988" s="5"/>
    </row>
    <row r="989" spans="1:19" ht="12.75" customHeight="1">
      <c r="A989" s="6"/>
      <c r="B989" s="4"/>
      <c r="C989" s="4"/>
      <c r="D989" s="4"/>
      <c r="E989" s="4"/>
      <c r="F989" s="4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6"/>
      <c r="S989" s="5"/>
    </row>
    <row r="990" spans="1:19" ht="12.75" customHeight="1">
      <c r="A990" s="6"/>
      <c r="B990" s="4"/>
      <c r="C990" s="4"/>
      <c r="D990" s="4"/>
      <c r="E990" s="4"/>
      <c r="F990" s="4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6"/>
      <c r="S990" s="5"/>
    </row>
    <row r="991" spans="1:19" ht="12.75" customHeight="1">
      <c r="A991" s="6"/>
      <c r="B991" s="4"/>
      <c r="C991" s="4"/>
      <c r="D991" s="4"/>
      <c r="E991" s="4"/>
      <c r="F991" s="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6"/>
      <c r="S991" s="5"/>
    </row>
    <row r="992" spans="1:19" ht="12.75" customHeight="1">
      <c r="A992" s="6"/>
      <c r="B992" s="4"/>
      <c r="C992" s="4"/>
      <c r="D992" s="4"/>
      <c r="E992" s="4"/>
      <c r="F992" s="4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6"/>
      <c r="S992" s="5"/>
    </row>
    <row r="993" spans="1:19" ht="12.75" customHeight="1">
      <c r="A993" s="6"/>
      <c r="B993" s="4"/>
      <c r="C993" s="4"/>
      <c r="D993" s="4"/>
      <c r="E993" s="4"/>
      <c r="F993" s="4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6"/>
      <c r="S993" s="5"/>
    </row>
    <row r="994" spans="1:19" ht="12.75" customHeight="1">
      <c r="A994" s="6"/>
      <c r="B994" s="4"/>
      <c r="C994" s="4"/>
      <c r="D994" s="4"/>
      <c r="E994" s="4"/>
      <c r="F994" s="4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6"/>
      <c r="S994" s="5"/>
    </row>
    <row r="995" spans="1:19" ht="12.75" customHeight="1">
      <c r="A995" s="6"/>
      <c r="B995" s="4"/>
      <c r="C995" s="4"/>
      <c r="D995" s="4"/>
      <c r="E995" s="4"/>
      <c r="F995" s="4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6"/>
      <c r="S995" s="5"/>
    </row>
    <row r="996" spans="1:19" ht="12.75" customHeight="1">
      <c r="A996" s="6"/>
      <c r="B996" s="4"/>
      <c r="C996" s="4"/>
      <c r="D996" s="4"/>
      <c r="E996" s="4"/>
      <c r="F996" s="4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6"/>
      <c r="S996" s="5"/>
    </row>
    <row r="997" spans="1:19" ht="12.75" customHeight="1">
      <c r="A997" s="6"/>
      <c r="B997" s="4"/>
      <c r="C997" s="4"/>
      <c r="D997" s="4"/>
      <c r="E997" s="4"/>
      <c r="F997" s="4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6"/>
      <c r="S997" s="5"/>
    </row>
    <row r="998" spans="1:19" ht="12.75" customHeight="1">
      <c r="A998" s="6"/>
      <c r="B998" s="4"/>
      <c r="C998" s="4"/>
      <c r="D998" s="4"/>
      <c r="E998" s="4"/>
      <c r="F998" s="4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6"/>
      <c r="S998" s="5"/>
    </row>
    <row r="999" spans="1:19" ht="12.75" customHeight="1">
      <c r="A999" s="6"/>
      <c r="B999" s="4"/>
      <c r="C999" s="4"/>
      <c r="D999" s="4"/>
      <c r="E999" s="4"/>
      <c r="F999" s="4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6"/>
      <c r="S999" s="5"/>
    </row>
    <row r="1000" spans="1:19" ht="12.75" customHeight="1">
      <c r="A1000" s="6"/>
      <c r="B1000" s="4"/>
      <c r="C1000" s="4"/>
      <c r="D1000" s="4"/>
      <c r="E1000" s="4"/>
      <c r="F1000" s="4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6"/>
      <c r="S1000" s="5"/>
    </row>
    <row r="1001" spans="1:19" ht="12.75" customHeight="1">
      <c r="A1001" s="6"/>
      <c r="B1001" s="4"/>
      <c r="C1001" s="4"/>
      <c r="D1001" s="4"/>
      <c r="E1001" s="4"/>
      <c r="F1001" s="4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6"/>
      <c r="S1001" s="5"/>
    </row>
    <row r="1002" spans="1:19" ht="12.75" customHeight="1">
      <c r="A1002" s="6"/>
      <c r="B1002" s="4"/>
      <c r="C1002" s="4"/>
      <c r="D1002" s="4"/>
      <c r="E1002" s="4"/>
      <c r="F1002" s="4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6"/>
      <c r="S1002" s="5"/>
    </row>
    <row r="1003" spans="1:19" ht="12.75" customHeight="1">
      <c r="A1003" s="6"/>
      <c r="B1003" s="4"/>
      <c r="C1003" s="4"/>
      <c r="D1003" s="4"/>
      <c r="E1003" s="4"/>
      <c r="F1003" s="4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6"/>
      <c r="S1003" s="5"/>
    </row>
    <row r="1004" spans="1:19" ht="12.75" customHeight="1">
      <c r="A1004" s="6"/>
      <c r="B1004" s="4"/>
      <c r="C1004" s="4"/>
      <c r="D1004" s="4"/>
      <c r="E1004" s="4"/>
      <c r="F1004" s="4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6"/>
      <c r="S1004" s="5"/>
    </row>
    <row r="1005" spans="1:19" ht="12.75" customHeight="1">
      <c r="A1005" s="6"/>
      <c r="B1005" s="4"/>
      <c r="C1005" s="4"/>
      <c r="D1005" s="4"/>
      <c r="E1005" s="4"/>
      <c r="F1005" s="4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6"/>
      <c r="S1005" s="5"/>
    </row>
    <row r="1006" spans="1:19" ht="12.75" customHeight="1">
      <c r="A1006" s="6"/>
      <c r="B1006" s="4"/>
      <c r="C1006" s="4"/>
      <c r="D1006" s="4"/>
      <c r="E1006" s="4"/>
      <c r="F1006" s="4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6"/>
      <c r="S1006" s="5"/>
    </row>
    <row r="1007" spans="1:19" ht="12.75" customHeight="1">
      <c r="A1007" s="6"/>
      <c r="B1007" s="4"/>
      <c r="C1007" s="4"/>
      <c r="D1007" s="4"/>
      <c r="E1007" s="4"/>
      <c r="F1007" s="4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6"/>
      <c r="S1007" s="5"/>
    </row>
    <row r="1008" spans="1:19" ht="12.75" customHeight="1">
      <c r="A1008" s="6"/>
      <c r="B1008" s="4"/>
      <c r="C1008" s="4"/>
      <c r="D1008" s="4"/>
      <c r="E1008" s="4"/>
      <c r="F1008" s="4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6"/>
      <c r="S1008" s="5"/>
    </row>
    <row r="1009" spans="1:19" ht="12.75" customHeight="1">
      <c r="A1009" s="6"/>
      <c r="B1009" s="4"/>
      <c r="C1009" s="4"/>
      <c r="D1009" s="4"/>
      <c r="E1009" s="4"/>
      <c r="F1009" s="4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6"/>
      <c r="S1009" s="5"/>
    </row>
    <row r="1010" spans="1:19" ht="12.75" customHeight="1">
      <c r="A1010" s="6"/>
      <c r="B1010" s="4"/>
      <c r="C1010" s="4"/>
      <c r="D1010" s="4"/>
      <c r="E1010" s="4"/>
      <c r="F1010" s="4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6"/>
      <c r="S1010" s="5"/>
    </row>
    <row r="1011" spans="1:19" ht="12.75" customHeight="1">
      <c r="A1011" s="6"/>
      <c r="B1011" s="4"/>
      <c r="C1011" s="4"/>
      <c r="D1011" s="4"/>
      <c r="E1011" s="4"/>
      <c r="F1011" s="4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6"/>
      <c r="S1011" s="5"/>
    </row>
    <row r="1012" spans="1:19" ht="12.75" customHeight="1">
      <c r="A1012" s="6"/>
      <c r="B1012" s="4"/>
      <c r="C1012" s="4"/>
      <c r="D1012" s="4"/>
      <c r="E1012" s="4"/>
      <c r="F1012" s="4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6"/>
      <c r="S1012" s="5"/>
    </row>
    <row r="1013" spans="1:19" ht="12.75" customHeight="1">
      <c r="A1013" s="6"/>
      <c r="B1013" s="4"/>
      <c r="C1013" s="4"/>
      <c r="D1013" s="4"/>
      <c r="E1013" s="4"/>
      <c r="F1013" s="4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6"/>
      <c r="S1013" s="5"/>
    </row>
    <row r="1014" spans="1:19" ht="12.75" customHeight="1">
      <c r="A1014" s="6"/>
      <c r="B1014" s="4"/>
      <c r="C1014" s="4"/>
      <c r="D1014" s="4"/>
      <c r="E1014" s="4"/>
      <c r="F1014" s="4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6"/>
      <c r="S1014" s="5"/>
    </row>
    <row r="1015" spans="1:19" ht="12.75" customHeight="1">
      <c r="A1015" s="6"/>
      <c r="B1015" s="4"/>
      <c r="C1015" s="4"/>
      <c r="D1015" s="4"/>
      <c r="E1015" s="4"/>
      <c r="F1015" s="4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6"/>
      <c r="S1015" s="5"/>
    </row>
    <row r="1016" spans="1:19" ht="12.75" customHeight="1">
      <c r="A1016" s="6"/>
      <c r="B1016" s="4"/>
      <c r="C1016" s="4"/>
      <c r="D1016" s="4"/>
      <c r="E1016" s="4"/>
      <c r="F1016" s="4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6"/>
      <c r="S1016" s="5"/>
    </row>
    <row r="1017" spans="1:19" ht="12.75" customHeight="1">
      <c r="A1017" s="6"/>
      <c r="B1017" s="4"/>
      <c r="C1017" s="4"/>
      <c r="D1017" s="4"/>
      <c r="E1017" s="4"/>
      <c r="F1017" s="4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6"/>
      <c r="S1017" s="5"/>
    </row>
    <row r="1018" spans="1:19" ht="12.75" customHeight="1">
      <c r="A1018" s="6"/>
      <c r="B1018" s="4"/>
      <c r="C1018" s="4"/>
      <c r="D1018" s="4"/>
      <c r="E1018" s="4"/>
      <c r="F1018" s="4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6"/>
      <c r="S1018" s="5"/>
    </row>
    <row r="1019" spans="1:19" ht="12.75" customHeight="1">
      <c r="A1019" s="6"/>
      <c r="B1019" s="4"/>
      <c r="C1019" s="4"/>
      <c r="D1019" s="4"/>
      <c r="E1019" s="4"/>
      <c r="F1019" s="4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6"/>
      <c r="S1019" s="5"/>
    </row>
    <row r="1020" spans="1:19" ht="12.75" customHeight="1">
      <c r="A1020" s="6"/>
      <c r="B1020" s="4"/>
      <c r="C1020" s="4"/>
      <c r="D1020" s="4"/>
      <c r="E1020" s="4"/>
      <c r="F1020" s="4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6"/>
      <c r="S1020" s="5"/>
    </row>
    <row r="1021" spans="1:19" ht="12.75" customHeight="1">
      <c r="A1021" s="6"/>
      <c r="B1021" s="4"/>
      <c r="C1021" s="4"/>
      <c r="D1021" s="4"/>
      <c r="E1021" s="4"/>
      <c r="F1021" s="4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6"/>
      <c r="S1021" s="5"/>
    </row>
    <row r="1022" spans="1:19" ht="12.75" customHeight="1">
      <c r="A1022" s="6"/>
      <c r="B1022" s="4"/>
      <c r="C1022" s="4"/>
      <c r="D1022" s="4"/>
      <c r="E1022" s="4"/>
      <c r="F1022" s="4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6"/>
      <c r="S1022" s="5"/>
    </row>
  </sheetData>
  <sheetProtection/>
  <mergeCells count="16">
    <mergeCell ref="A180:S180"/>
    <mergeCell ref="A31:S31"/>
    <mergeCell ref="A178:S178"/>
    <mergeCell ref="A3:S3"/>
    <mergeCell ref="A1:S1"/>
    <mergeCell ref="A5:S5"/>
    <mergeCell ref="A12:S12"/>
    <mergeCell ref="A50:S50"/>
    <mergeCell ref="A81:S81"/>
    <mergeCell ref="A62:S62"/>
    <mergeCell ref="A100:S100"/>
    <mergeCell ref="A102:S102"/>
    <mergeCell ref="A167:S167"/>
    <mergeCell ref="A118:S118"/>
    <mergeCell ref="A134:S134"/>
    <mergeCell ref="A150:S150"/>
  </mergeCells>
  <printOptions/>
  <pageMargins left="0.7" right="0.7" top="0.75" bottom="0.75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de León de León</dc:creator>
  <cp:keywords/>
  <dc:description/>
  <cp:lastModifiedBy>Victor R</cp:lastModifiedBy>
  <dcterms:created xsi:type="dcterms:W3CDTF">2018-05-22T18:59:27Z</dcterms:created>
  <dcterms:modified xsi:type="dcterms:W3CDTF">2019-10-29T12:48:49Z</dcterms:modified>
  <cp:category/>
  <cp:version/>
  <cp:contentType/>
  <cp:contentStatus/>
</cp:coreProperties>
</file>